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ge\Documents\EXCEL Formeln\"/>
    </mc:Choice>
  </mc:AlternateContent>
  <bookViews>
    <workbookView xWindow="0" yWindow="0" windowWidth="21600" windowHeight="9735" activeTab="1"/>
  </bookViews>
  <sheets>
    <sheet name="Varianzanalyse-Analyse Funktion" sheetId="2" r:id="rId1"/>
    <sheet name="Varianzanalyse-Formeln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 l="1"/>
  <c r="F12" i="1"/>
  <c r="F11" i="1"/>
  <c r="F10" i="1"/>
  <c r="G5" i="1" l="1"/>
  <c r="G4" i="1"/>
  <c r="F5" i="1"/>
  <c r="F4" i="1"/>
  <c r="I5" i="1" s="1"/>
  <c r="F6" i="1"/>
  <c r="K6" i="1" s="1"/>
  <c r="J5" i="1" l="1"/>
  <c r="G6" i="1"/>
  <c r="J4" i="1"/>
  <c r="I4" i="1"/>
  <c r="I22" i="1"/>
  <c r="I20" i="1"/>
  <c r="I18" i="1"/>
  <c r="I16" i="1"/>
  <c r="I14" i="1"/>
  <c r="I12" i="1"/>
  <c r="I10" i="1"/>
  <c r="I8" i="1"/>
  <c r="I6" i="1"/>
  <c r="J24" i="1"/>
  <c r="K23" i="1"/>
  <c r="K21" i="1"/>
  <c r="K19" i="1"/>
  <c r="K17" i="1"/>
  <c r="K15" i="1"/>
  <c r="K13" i="1"/>
  <c r="K11" i="1"/>
  <c r="K9" i="1"/>
  <c r="K7" i="1"/>
  <c r="K5" i="1"/>
  <c r="I23" i="1"/>
  <c r="I21" i="1"/>
  <c r="I19" i="1"/>
  <c r="I17" i="1"/>
  <c r="I15" i="1"/>
  <c r="I13" i="1"/>
  <c r="I11" i="1"/>
  <c r="I9" i="1"/>
  <c r="I7" i="1"/>
  <c r="K4" i="1"/>
  <c r="K22" i="1"/>
  <c r="K20" i="1"/>
  <c r="K18" i="1"/>
  <c r="K16" i="1"/>
  <c r="K14" i="1"/>
  <c r="K12" i="1"/>
  <c r="K10" i="1"/>
  <c r="K8" i="1"/>
  <c r="K24" i="1" l="1"/>
  <c r="I24" i="1"/>
</calcChain>
</file>

<file path=xl/sharedStrings.xml><?xml version="1.0" encoding="utf-8"?>
<sst xmlns="http://schemas.openxmlformats.org/spreadsheetml/2006/main" count="46" uniqueCount="42">
  <si>
    <t>Varianzanalyse - Daten</t>
  </si>
  <si>
    <t>Ausgaben €</t>
  </si>
  <si>
    <t>Geschlecht</t>
  </si>
  <si>
    <t>Ausgaben Mittelwerte</t>
  </si>
  <si>
    <t>Frauen</t>
  </si>
  <si>
    <t>Gesamt</t>
  </si>
  <si>
    <r>
      <t xml:space="preserve">SS </t>
    </r>
    <r>
      <rPr>
        <b/>
        <vertAlign val="subscript"/>
        <sz val="10"/>
        <color theme="1"/>
        <rFont val="Calibri"/>
        <family val="2"/>
        <scheme val="minor"/>
      </rPr>
      <t>within</t>
    </r>
  </si>
  <si>
    <r>
      <t xml:space="preserve">SS </t>
    </r>
    <r>
      <rPr>
        <b/>
        <vertAlign val="subscript"/>
        <sz val="10"/>
        <color theme="1"/>
        <rFont val="Calibri"/>
        <family val="2"/>
        <scheme val="minor"/>
      </rPr>
      <t>between</t>
    </r>
  </si>
  <si>
    <t>Männer</t>
  </si>
  <si>
    <t>Anzahl</t>
  </si>
  <si>
    <r>
      <t xml:space="preserve">SS </t>
    </r>
    <r>
      <rPr>
        <vertAlign val="subscript"/>
        <sz val="10"/>
        <color theme="1"/>
        <rFont val="Calibri"/>
        <family val="2"/>
        <scheme val="minor"/>
      </rPr>
      <t>total</t>
    </r>
  </si>
  <si>
    <t>Varianzen und F-Werte</t>
  </si>
  <si>
    <r>
      <t>MS</t>
    </r>
    <r>
      <rPr>
        <vertAlign val="subscript"/>
        <sz val="10"/>
        <color theme="1"/>
        <rFont val="Calibri"/>
        <family val="2"/>
        <scheme val="minor"/>
      </rPr>
      <t>t</t>
    </r>
  </si>
  <si>
    <r>
      <t>MS</t>
    </r>
    <r>
      <rPr>
        <vertAlign val="subscript"/>
        <sz val="10"/>
        <color theme="1"/>
        <rFont val="Calibri"/>
        <family val="2"/>
        <scheme val="minor"/>
      </rPr>
      <t>w</t>
    </r>
  </si>
  <si>
    <r>
      <t>MS</t>
    </r>
    <r>
      <rPr>
        <vertAlign val="subscript"/>
        <sz val="10"/>
        <color theme="1"/>
        <rFont val="Calibri"/>
        <family val="2"/>
        <scheme val="minor"/>
      </rPr>
      <t>b</t>
    </r>
  </si>
  <si>
    <r>
      <t>MS</t>
    </r>
    <r>
      <rPr>
        <vertAlign val="subscript"/>
        <sz val="10"/>
        <color theme="1"/>
        <rFont val="Calibri"/>
        <family val="2"/>
        <scheme val="minor"/>
      </rPr>
      <t>b</t>
    </r>
    <r>
      <rPr>
        <sz val="10"/>
        <color theme="1"/>
        <rFont val="Calibri"/>
        <family val="2"/>
        <scheme val="minor"/>
      </rPr>
      <t xml:space="preserve"> / MS</t>
    </r>
    <r>
      <rPr>
        <vertAlign val="subscript"/>
        <sz val="10"/>
        <color theme="1"/>
        <rFont val="Calibri"/>
        <family val="2"/>
        <scheme val="minor"/>
      </rPr>
      <t>w</t>
    </r>
  </si>
  <si>
    <t>Männer (0)</t>
  </si>
  <si>
    <t>Frauen (1)</t>
  </si>
  <si>
    <t xml:space="preserve"> Ausgaben</t>
  </si>
  <si>
    <t>Anova: Einfaktorielle Varianzanalyse</t>
  </si>
  <si>
    <t>ZUSAMMENFASSUNG</t>
  </si>
  <si>
    <t>Gruppen</t>
  </si>
  <si>
    <t>Summe</t>
  </si>
  <si>
    <t>Mittelwert</t>
  </si>
  <si>
    <t>Varianz</t>
  </si>
  <si>
    <t>ANOVA</t>
  </si>
  <si>
    <t>Streuungsursache</t>
  </si>
  <si>
    <t>Mittlere Quadratsumme (MS)</t>
  </si>
  <si>
    <t>Prüfgröße (F)</t>
  </si>
  <si>
    <t>P-Wert</t>
  </si>
  <si>
    <t>kritischer F-Wert</t>
  </si>
  <si>
    <t>Unterschiede zwischen den Gruppen</t>
  </si>
  <si>
    <t>Innerhalb der Gruppen</t>
  </si>
  <si>
    <t>Quadrat-summen (SS)</t>
  </si>
  <si>
    <t>Freiheits-grade (df)</t>
  </si>
  <si>
    <t>F-Wert</t>
  </si>
  <si>
    <t>=K24/(G6-1)</t>
  </si>
  <si>
    <t>=I24/(G6-2)</t>
  </si>
  <si>
    <t>=J24/(2-1)</t>
  </si>
  <si>
    <t>=F12/F11</t>
  </si>
  <si>
    <t>=F.INV(0,95;1;18)</t>
  </si>
  <si>
    <t>Formel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</si>
</sst>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0.0000"/>
    <numFmt numFmtId="169" formatCode="0.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1" fillId="3" borderId="0" xfId="0" applyFont="1" applyFill="1"/>
    <xf numFmtId="1" fontId="1" fillId="0" borderId="0" xfId="0" applyNumberFormat="1" applyFont="1"/>
    <xf numFmtId="2" fontId="2" fillId="0" borderId="1" xfId="0" applyNumberFormat="1" applyFont="1" applyBorder="1"/>
    <xf numFmtId="0" fontId="3" fillId="2" borderId="0" xfId="0" applyFont="1" applyFill="1" applyAlignment="1">
      <alignment horizontal="left"/>
    </xf>
    <xf numFmtId="168" fontId="1" fillId="0" borderId="0" xfId="0" applyNumberFormat="1" applyFont="1"/>
    <xf numFmtId="0" fontId="3" fillId="2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2" xfId="0" applyFont="1" applyFill="1" applyBorder="1" applyAlignment="1"/>
    <xf numFmtId="169" fontId="1" fillId="0" borderId="0" xfId="0" applyNumberFormat="1" applyFont="1" applyFill="1" applyBorder="1" applyAlignment="1"/>
    <xf numFmtId="169" fontId="1" fillId="0" borderId="2" xfId="0" applyNumberFormat="1" applyFont="1" applyFill="1" applyBorder="1" applyAlignment="1"/>
    <xf numFmtId="169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6" fillId="4" borderId="3" xfId="0" applyFont="1" applyFill="1" applyBorder="1" applyAlignment="1">
      <alignment horizontal="center"/>
    </xf>
    <xf numFmtId="0" fontId="1" fillId="5" borderId="0" xfId="0" applyFont="1" applyFill="1" applyBorder="1" applyAlignment="1"/>
    <xf numFmtId="0" fontId="1" fillId="5" borderId="2" xfId="0" applyFont="1" applyFill="1" applyBorder="1" applyAlignment="1"/>
    <xf numFmtId="0" fontId="1" fillId="5" borderId="0" xfId="0" applyFont="1" applyFill="1" applyBorder="1" applyAlignment="1">
      <alignment wrapText="1"/>
    </xf>
    <xf numFmtId="0" fontId="2" fillId="0" borderId="0" xfId="0" applyFont="1"/>
    <xf numFmtId="0" fontId="6" fillId="4" borderId="3" xfId="0" applyFont="1" applyFill="1" applyBorder="1" applyAlignment="1">
      <alignment horizontal="center" vertical="center" wrapText="1"/>
    </xf>
    <xf numFmtId="0" fontId="1" fillId="0" borderId="0" xfId="0" quotePrefix="1" applyFont="1" applyAlignment="1">
      <alignment horizontal="left" indent="1"/>
    </xf>
    <xf numFmtId="0" fontId="3" fillId="0" borderId="0" xfId="0" applyFont="1" applyAlignment="1">
      <alignment horizontal="left" inden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zoomScale="130" zoomScaleNormal="130" workbookViewId="0">
      <selection activeCell="L23" sqref="L23"/>
    </sheetView>
  </sheetViews>
  <sheetFormatPr baseColWidth="10" defaultRowHeight="12.75" x14ac:dyDescent="0.2"/>
  <cols>
    <col min="1" max="3" width="10.140625" style="1" customWidth="1"/>
    <col min="4" max="4" width="18.7109375" style="1" customWidth="1"/>
    <col min="5" max="5" width="11.42578125" style="1" customWidth="1"/>
    <col min="6" max="6" width="11.7109375" style="1" customWidth="1"/>
    <col min="7" max="7" width="17.85546875" style="1" customWidth="1"/>
    <col min="8" max="9" width="10.140625" style="1" customWidth="1"/>
    <col min="10" max="10" width="11.28515625" style="1" customWidth="1"/>
    <col min="11" max="16384" width="11.42578125" style="1"/>
  </cols>
  <sheetData>
    <row r="2" spans="1:10" x14ac:dyDescent="0.2">
      <c r="A2" s="10" t="s">
        <v>18</v>
      </c>
      <c r="B2" s="10"/>
      <c r="D2" s="21" t="s">
        <v>19</v>
      </c>
    </row>
    <row r="3" spans="1:10" x14ac:dyDescent="0.2">
      <c r="A3" s="4" t="s">
        <v>16</v>
      </c>
      <c r="B3" s="4" t="s">
        <v>17</v>
      </c>
    </row>
    <row r="4" spans="1:10" ht="13.5" thickBot="1" x14ac:dyDescent="0.25">
      <c r="A4" s="2">
        <v>11.1</v>
      </c>
      <c r="B4" s="2">
        <v>12.3</v>
      </c>
      <c r="D4" s="1" t="s">
        <v>20</v>
      </c>
    </row>
    <row r="5" spans="1:10" x14ac:dyDescent="0.2">
      <c r="A5" s="2">
        <v>12.1</v>
      </c>
      <c r="B5" s="2">
        <v>15.2</v>
      </c>
      <c r="D5" s="17" t="s">
        <v>21</v>
      </c>
      <c r="E5" s="17" t="s">
        <v>9</v>
      </c>
      <c r="F5" s="17" t="s">
        <v>22</v>
      </c>
      <c r="G5" s="17" t="s">
        <v>23</v>
      </c>
      <c r="H5" s="17" t="s">
        <v>24</v>
      </c>
    </row>
    <row r="6" spans="1:10" x14ac:dyDescent="0.2">
      <c r="A6" s="2">
        <v>14.2</v>
      </c>
      <c r="B6" s="2">
        <v>13</v>
      </c>
      <c r="D6" s="18" t="s">
        <v>16</v>
      </c>
      <c r="E6" s="11">
        <v>8</v>
      </c>
      <c r="F6" s="11">
        <v>148.30000000000001</v>
      </c>
      <c r="G6" s="13">
        <v>18.537500000000001</v>
      </c>
      <c r="H6" s="13">
        <v>78.645535714285671</v>
      </c>
    </row>
    <row r="7" spans="1:10" ht="13.5" thickBot="1" x14ac:dyDescent="0.25">
      <c r="A7" s="2">
        <v>13.9</v>
      </c>
      <c r="B7" s="2">
        <v>36</v>
      </c>
      <c r="D7" s="19" t="s">
        <v>17</v>
      </c>
      <c r="E7" s="12">
        <v>12</v>
      </c>
      <c r="F7" s="12">
        <v>328</v>
      </c>
      <c r="G7" s="14">
        <v>27.333333333333332</v>
      </c>
      <c r="H7" s="14">
        <v>116.52606060606045</v>
      </c>
    </row>
    <row r="8" spans="1:10" x14ac:dyDescent="0.2">
      <c r="A8" s="2">
        <v>11.4</v>
      </c>
      <c r="B8" s="2">
        <v>37</v>
      </c>
    </row>
    <row r="9" spans="1:10" x14ac:dyDescent="0.2">
      <c r="A9" s="2">
        <v>23</v>
      </c>
      <c r="B9" s="2">
        <v>17</v>
      </c>
    </row>
    <row r="10" spans="1:10" ht="13.5" thickBot="1" x14ac:dyDescent="0.25">
      <c r="A10" s="2">
        <v>28.4</v>
      </c>
      <c r="B10" s="2">
        <v>21.1</v>
      </c>
      <c r="D10" s="1" t="s">
        <v>25</v>
      </c>
    </row>
    <row r="11" spans="1:10" ht="25.5" x14ac:dyDescent="0.2">
      <c r="A11" s="2">
        <v>34.200000000000003</v>
      </c>
      <c r="B11" s="2">
        <v>39</v>
      </c>
      <c r="D11" s="22" t="s">
        <v>26</v>
      </c>
      <c r="E11" s="22" t="s">
        <v>33</v>
      </c>
      <c r="F11" s="22" t="s">
        <v>34</v>
      </c>
      <c r="G11" s="22" t="s">
        <v>27</v>
      </c>
      <c r="H11" s="22" t="s">
        <v>28</v>
      </c>
      <c r="I11" s="22" t="s">
        <v>29</v>
      </c>
      <c r="J11" s="22" t="s">
        <v>30</v>
      </c>
    </row>
    <row r="12" spans="1:10" ht="25.5" x14ac:dyDescent="0.2">
      <c r="B12" s="2">
        <v>30.4</v>
      </c>
      <c r="D12" s="20" t="s">
        <v>31</v>
      </c>
      <c r="E12" s="15">
        <v>371.36008333333348</v>
      </c>
      <c r="F12" s="16">
        <v>1</v>
      </c>
      <c r="G12" s="15">
        <v>371.36008333333348</v>
      </c>
      <c r="H12" s="15">
        <v>3.6481262562441277</v>
      </c>
      <c r="I12" s="15">
        <v>7.2198929421012997E-2</v>
      </c>
      <c r="J12" s="15">
        <v>4.4138734191705664</v>
      </c>
    </row>
    <row r="13" spans="1:10" x14ac:dyDescent="0.2">
      <c r="B13" s="2">
        <v>33.1</v>
      </c>
      <c r="D13" s="18" t="s">
        <v>32</v>
      </c>
      <c r="E13" s="13">
        <v>1832.3054166666666</v>
      </c>
      <c r="F13" s="11">
        <v>18</v>
      </c>
      <c r="G13" s="13">
        <v>101.79474537037036</v>
      </c>
      <c r="H13" s="13"/>
      <c r="I13" s="13"/>
      <c r="J13" s="13"/>
    </row>
    <row r="14" spans="1:10" x14ac:dyDescent="0.2">
      <c r="B14" s="2">
        <v>33.4</v>
      </c>
      <c r="D14" s="18"/>
      <c r="E14" s="13"/>
      <c r="F14" s="11"/>
      <c r="G14" s="11"/>
      <c r="H14" s="11"/>
      <c r="I14" s="11"/>
      <c r="J14" s="11"/>
    </row>
    <row r="15" spans="1:10" ht="13.5" thickBot="1" x14ac:dyDescent="0.25">
      <c r="B15" s="2">
        <v>40.5</v>
      </c>
      <c r="D15" s="19" t="s">
        <v>5</v>
      </c>
      <c r="E15" s="14">
        <v>2203.6655000000001</v>
      </c>
      <c r="F15" s="12">
        <v>19</v>
      </c>
      <c r="G15" s="12"/>
      <c r="H15" s="12"/>
      <c r="I15" s="12"/>
      <c r="J15" s="12"/>
    </row>
    <row r="16" spans="1:10" x14ac:dyDescent="0.2">
      <c r="I16" s="2"/>
    </row>
    <row r="17" spans="9:9" x14ac:dyDescent="0.2">
      <c r="I17" s="2"/>
    </row>
    <row r="18" spans="9:9" x14ac:dyDescent="0.2">
      <c r="I18" s="2"/>
    </row>
    <row r="19" spans="9:9" x14ac:dyDescent="0.2">
      <c r="I19" s="2"/>
    </row>
    <row r="20" spans="9:9" x14ac:dyDescent="0.2">
      <c r="I20" s="2"/>
    </row>
    <row r="21" spans="9:9" x14ac:dyDescent="0.2">
      <c r="I21" s="2"/>
    </row>
    <row r="22" spans="9:9" x14ac:dyDescent="0.2">
      <c r="I22" s="2"/>
    </row>
    <row r="23" spans="9:9" x14ac:dyDescent="0.2">
      <c r="I23" s="2"/>
    </row>
  </sheetData>
  <mergeCells count="1">
    <mergeCell ref="A2:B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3" zoomScale="130" zoomScaleNormal="130" workbookViewId="0">
      <selection activeCell="E7" sqref="E7"/>
    </sheetView>
  </sheetViews>
  <sheetFormatPr baseColWidth="10" defaultRowHeight="12.75" x14ac:dyDescent="0.2"/>
  <cols>
    <col min="1" max="1" width="10" style="1" customWidth="1"/>
    <col min="2" max="2" width="10" style="1" bestFit="1" customWidth="1"/>
    <col min="3" max="3" width="2.85546875" style="1" customWidth="1"/>
    <col min="4" max="4" width="8" style="1" customWidth="1"/>
    <col min="5" max="5" width="3.42578125" style="1" customWidth="1"/>
    <col min="6" max="6" width="8.7109375" style="1" customWidth="1"/>
    <col min="7" max="7" width="11.140625" style="1" customWidth="1"/>
    <col min="8" max="8" width="8.5703125" style="1" customWidth="1"/>
    <col min="9" max="9" width="7.42578125" style="1" customWidth="1"/>
    <col min="10" max="10" width="7.7109375" style="1" customWidth="1"/>
    <col min="11" max="11" width="7.42578125" style="1" customWidth="1"/>
    <col min="12" max="12" width="9.85546875" style="1" customWidth="1"/>
    <col min="13" max="16384" width="11.42578125" style="1"/>
  </cols>
  <sheetData>
    <row r="1" spans="1:12" x14ac:dyDescent="0.2">
      <c r="A1" s="1" t="s">
        <v>0</v>
      </c>
    </row>
    <row r="3" spans="1:12" ht="14.25" x14ac:dyDescent="0.25">
      <c r="A3" s="4" t="s">
        <v>1</v>
      </c>
      <c r="B3" s="4" t="s">
        <v>2</v>
      </c>
      <c r="D3" s="8" t="s">
        <v>3</v>
      </c>
      <c r="E3" s="8"/>
      <c r="F3" s="8"/>
      <c r="G3" s="4" t="s">
        <v>9</v>
      </c>
      <c r="I3" s="3" t="s">
        <v>6</v>
      </c>
      <c r="J3" s="3" t="s">
        <v>7</v>
      </c>
      <c r="K3" s="3" t="s">
        <v>10</v>
      </c>
    </row>
    <row r="4" spans="1:12" x14ac:dyDescent="0.2">
      <c r="A4" s="2">
        <v>11.1</v>
      </c>
      <c r="B4" s="1">
        <v>0</v>
      </c>
      <c r="D4" s="5" t="s">
        <v>8</v>
      </c>
      <c r="E4" s="5">
        <v>0</v>
      </c>
      <c r="F4" s="2">
        <f>AVERAGEIF(B4:B23,E4,A4:A23)</f>
        <v>18.537500000000001</v>
      </c>
      <c r="G4" s="1">
        <f>COUNTIF($B$4:$B$23,E4)</f>
        <v>8</v>
      </c>
      <c r="I4" s="2">
        <f>IF(B4=$E$4,A4-$F$4,A4-$F$5)^2</f>
        <v>55.316406250000028</v>
      </c>
      <c r="J4" s="2">
        <f>(F4-F6)^2*G4</f>
        <v>222.81604999999999</v>
      </c>
      <c r="K4" s="2">
        <f>(A4-$F$6)^2</f>
        <v>161.67122500000005</v>
      </c>
      <c r="L4" s="2"/>
    </row>
    <row r="5" spans="1:12" x14ac:dyDescent="0.2">
      <c r="A5" s="2">
        <v>12.1</v>
      </c>
      <c r="B5" s="1">
        <v>0</v>
      </c>
      <c r="D5" s="5" t="s">
        <v>4</v>
      </c>
      <c r="E5" s="5">
        <v>1</v>
      </c>
      <c r="F5" s="2">
        <f>AVERAGEIF(B4:B23,E5,A4:A23)</f>
        <v>27.333333333333332</v>
      </c>
      <c r="G5" s="1">
        <f>COUNTIF($B$4:$B$23,E5)</f>
        <v>12</v>
      </c>
      <c r="I5" s="2">
        <f t="shared" ref="I5:I23" si="0">IF(B5=$E$4,A5-$F$4,A5-$F$5)^2</f>
        <v>41.441406250000021</v>
      </c>
      <c r="J5" s="2">
        <f>(F5-F6)^2*G5</f>
        <v>148.54403333333312</v>
      </c>
      <c r="K5" s="2">
        <f t="shared" ref="K5:K23" si="1">(A5-$F$6)^2</f>
        <v>137.24122500000004</v>
      </c>
      <c r="L5" s="2"/>
    </row>
    <row r="6" spans="1:12" x14ac:dyDescent="0.2">
      <c r="A6" s="2">
        <v>14.2</v>
      </c>
      <c r="B6" s="1">
        <v>0</v>
      </c>
      <c r="D6" s="5" t="s">
        <v>5</v>
      </c>
      <c r="E6" s="5"/>
      <c r="F6" s="2">
        <f>AVERAGE(A4:A23)</f>
        <v>23.815000000000001</v>
      </c>
      <c r="G6" s="6">
        <f>SUM(G4:G5)</f>
        <v>20</v>
      </c>
      <c r="I6" s="2">
        <f t="shared" si="0"/>
        <v>18.81390625000002</v>
      </c>
      <c r="K6" s="2">
        <f t="shared" si="1"/>
        <v>92.448225000000036</v>
      </c>
      <c r="L6" s="2"/>
    </row>
    <row r="7" spans="1:12" x14ac:dyDescent="0.2">
      <c r="A7" s="2">
        <v>13.9</v>
      </c>
      <c r="B7" s="1">
        <v>0</v>
      </c>
      <c r="I7" s="2">
        <f t="shared" si="0"/>
        <v>21.506406250000008</v>
      </c>
      <c r="K7" s="2">
        <f t="shared" si="1"/>
        <v>98.307225000000017</v>
      </c>
      <c r="L7" s="2"/>
    </row>
    <row r="8" spans="1:12" x14ac:dyDescent="0.2">
      <c r="A8" s="2">
        <v>11.4</v>
      </c>
      <c r="B8" s="1">
        <v>0</v>
      </c>
      <c r="I8" s="2">
        <f t="shared" si="0"/>
        <v>50.943906250000012</v>
      </c>
      <c r="K8" s="2">
        <f t="shared" si="1"/>
        <v>154.13222500000003</v>
      </c>
      <c r="L8" s="2"/>
    </row>
    <row r="9" spans="1:12" x14ac:dyDescent="0.2">
      <c r="A9" s="2">
        <v>23</v>
      </c>
      <c r="B9" s="1">
        <v>0</v>
      </c>
      <c r="D9" s="8" t="s">
        <v>11</v>
      </c>
      <c r="E9" s="8"/>
      <c r="F9" s="8"/>
      <c r="G9" s="24" t="s">
        <v>41</v>
      </c>
      <c r="I9" s="2">
        <f t="shared" si="0"/>
        <v>19.913906249999986</v>
      </c>
      <c r="K9" s="2">
        <f t="shared" si="1"/>
        <v>0.66422500000000206</v>
      </c>
      <c r="L9" s="2"/>
    </row>
    <row r="10" spans="1:12" ht="14.25" x14ac:dyDescent="0.25">
      <c r="A10" s="2">
        <v>28.4</v>
      </c>
      <c r="B10" s="1">
        <v>0</v>
      </c>
      <c r="D10" s="5" t="s">
        <v>12</v>
      </c>
      <c r="E10" s="5"/>
      <c r="F10" s="9">
        <f>K24/(G6-1)</f>
        <v>115.98239473684214</v>
      </c>
      <c r="G10" s="23" t="s">
        <v>36</v>
      </c>
      <c r="I10" s="2">
        <f t="shared" si="0"/>
        <v>97.268906249999944</v>
      </c>
      <c r="K10" s="2">
        <f t="shared" si="1"/>
        <v>21.022224999999974</v>
      </c>
      <c r="L10" s="2"/>
    </row>
    <row r="11" spans="1:12" ht="14.25" x14ac:dyDescent="0.25">
      <c r="A11" s="2">
        <v>34.200000000000003</v>
      </c>
      <c r="B11" s="1">
        <v>0</v>
      </c>
      <c r="D11" s="5" t="s">
        <v>13</v>
      </c>
      <c r="E11" s="5"/>
      <c r="F11" s="9">
        <f>I24/(G6-2)</f>
        <v>101.79474537037038</v>
      </c>
      <c r="G11" s="23" t="s">
        <v>37</v>
      </c>
      <c r="I11" s="2">
        <f t="shared" si="0"/>
        <v>245.31390625000003</v>
      </c>
      <c r="K11" s="2">
        <f t="shared" si="1"/>
        <v>107.84822500000003</v>
      </c>
      <c r="L11" s="2"/>
    </row>
    <row r="12" spans="1:12" ht="14.25" x14ac:dyDescent="0.25">
      <c r="A12" s="2">
        <v>12.3</v>
      </c>
      <c r="B12" s="1">
        <v>1</v>
      </c>
      <c r="D12" s="5" t="s">
        <v>14</v>
      </c>
      <c r="E12" s="5"/>
      <c r="F12" s="9">
        <f>J24/(2-1)</f>
        <v>371.36008333333314</v>
      </c>
      <c r="G12" s="23" t="s">
        <v>38</v>
      </c>
      <c r="I12" s="2">
        <f t="shared" si="0"/>
        <v>226.00111111111104</v>
      </c>
      <c r="K12" s="2">
        <f t="shared" si="1"/>
        <v>132.595225</v>
      </c>
      <c r="L12" s="2"/>
    </row>
    <row r="13" spans="1:12" ht="14.25" x14ac:dyDescent="0.25">
      <c r="A13" s="2">
        <v>15.2</v>
      </c>
      <c r="B13" s="1">
        <v>1</v>
      </c>
      <c r="D13" s="5" t="s">
        <v>15</v>
      </c>
      <c r="E13" s="5"/>
      <c r="F13" s="9">
        <f>F12/F11</f>
        <v>3.6481262562441237</v>
      </c>
      <c r="G13" s="23" t="s">
        <v>39</v>
      </c>
      <c r="I13" s="2">
        <f t="shared" si="0"/>
        <v>147.21777777777777</v>
      </c>
      <c r="K13" s="2">
        <f t="shared" si="1"/>
        <v>74.218225000000032</v>
      </c>
      <c r="L13" s="2"/>
    </row>
    <row r="14" spans="1:12" x14ac:dyDescent="0.2">
      <c r="A14" s="2">
        <v>13</v>
      </c>
      <c r="B14" s="1">
        <v>1</v>
      </c>
      <c r="D14" s="5" t="s">
        <v>35</v>
      </c>
      <c r="E14" s="5"/>
      <c r="F14" s="1">
        <f>_xlfn.F.INV(0.95,1,18)</f>
        <v>4.4138734191705664</v>
      </c>
      <c r="G14" s="23" t="s">
        <v>40</v>
      </c>
      <c r="I14" s="2">
        <f t="shared" si="0"/>
        <v>205.4444444444444</v>
      </c>
      <c r="K14" s="2">
        <f t="shared" si="1"/>
        <v>116.96422500000003</v>
      </c>
      <c r="L14" s="2"/>
    </row>
    <row r="15" spans="1:12" x14ac:dyDescent="0.2">
      <c r="A15" s="2">
        <v>36</v>
      </c>
      <c r="B15" s="1">
        <v>1</v>
      </c>
      <c r="I15" s="2">
        <f t="shared" si="0"/>
        <v>75.111111111111128</v>
      </c>
      <c r="K15" s="2">
        <f t="shared" si="1"/>
        <v>148.47422499999996</v>
      </c>
      <c r="L15" s="2"/>
    </row>
    <row r="16" spans="1:12" x14ac:dyDescent="0.2">
      <c r="A16" s="2">
        <v>37</v>
      </c>
      <c r="B16" s="1">
        <v>1</v>
      </c>
      <c r="I16" s="2">
        <f t="shared" si="0"/>
        <v>93.444444444444471</v>
      </c>
      <c r="K16" s="2">
        <f t="shared" si="1"/>
        <v>173.84422499999997</v>
      </c>
      <c r="L16" s="2"/>
    </row>
    <row r="17" spans="1:12" x14ac:dyDescent="0.2">
      <c r="A17" s="2">
        <v>17</v>
      </c>
      <c r="B17" s="1">
        <v>1</v>
      </c>
      <c r="I17" s="2">
        <f t="shared" si="0"/>
        <v>106.77777777777776</v>
      </c>
      <c r="K17" s="2">
        <f t="shared" si="1"/>
        <v>46.444225000000017</v>
      </c>
      <c r="L17" s="2"/>
    </row>
    <row r="18" spans="1:12" x14ac:dyDescent="0.2">
      <c r="A18" s="2">
        <v>21.1</v>
      </c>
      <c r="B18" s="1">
        <v>1</v>
      </c>
      <c r="I18" s="2">
        <f t="shared" si="0"/>
        <v>38.854444444444411</v>
      </c>
      <c r="K18" s="2">
        <f t="shared" si="1"/>
        <v>7.371224999999999</v>
      </c>
      <c r="L18" s="2"/>
    </row>
    <row r="19" spans="1:12" x14ac:dyDescent="0.2">
      <c r="A19" s="2">
        <v>39</v>
      </c>
      <c r="B19" s="1">
        <v>1</v>
      </c>
      <c r="I19" s="2">
        <f t="shared" si="0"/>
        <v>136.11111111111114</v>
      </c>
      <c r="K19" s="2">
        <f t="shared" si="1"/>
        <v>230.58422499999998</v>
      </c>
      <c r="L19" s="2"/>
    </row>
    <row r="20" spans="1:12" x14ac:dyDescent="0.2">
      <c r="A20" s="2">
        <v>30.4</v>
      </c>
      <c r="B20" s="1">
        <v>1</v>
      </c>
      <c r="I20" s="2">
        <f t="shared" si="0"/>
        <v>9.4044444444444437</v>
      </c>
      <c r="K20" s="2">
        <f t="shared" si="1"/>
        <v>43.362224999999967</v>
      </c>
      <c r="L20" s="2"/>
    </row>
    <row r="21" spans="1:12" x14ac:dyDescent="0.2">
      <c r="A21" s="2">
        <v>33.1</v>
      </c>
      <c r="B21" s="1">
        <v>1</v>
      </c>
      <c r="I21" s="2">
        <f t="shared" si="0"/>
        <v>33.254444444444474</v>
      </c>
      <c r="K21" s="2">
        <f t="shared" si="1"/>
        <v>86.211224999999999</v>
      </c>
      <c r="L21" s="2"/>
    </row>
    <row r="22" spans="1:12" x14ac:dyDescent="0.2">
      <c r="A22" s="2">
        <v>33.4</v>
      </c>
      <c r="B22" s="1">
        <v>1</v>
      </c>
      <c r="I22" s="2">
        <f t="shared" si="0"/>
        <v>36.804444444444442</v>
      </c>
      <c r="K22" s="2">
        <f t="shared" si="1"/>
        <v>91.872224999999943</v>
      </c>
      <c r="L22" s="2"/>
    </row>
    <row r="23" spans="1:12" x14ac:dyDescent="0.2">
      <c r="A23" s="2">
        <v>40.5</v>
      </c>
      <c r="B23" s="1">
        <v>1</v>
      </c>
      <c r="I23" s="2">
        <f t="shared" si="0"/>
        <v>173.36111111111114</v>
      </c>
      <c r="K23" s="2">
        <f t="shared" si="1"/>
        <v>278.38922499999995</v>
      </c>
      <c r="L23" s="2"/>
    </row>
    <row r="24" spans="1:12" ht="15" x14ac:dyDescent="0.25">
      <c r="G24"/>
      <c r="H24"/>
      <c r="I24" s="7">
        <f>SUM(I4:I23)</f>
        <v>1832.3054166666668</v>
      </c>
      <c r="J24" s="7">
        <f>SUM(J4:J23)</f>
        <v>371.36008333333314</v>
      </c>
      <c r="K24" s="7">
        <f>SUM(K4:K23)</f>
        <v>2203.6655000000005</v>
      </c>
    </row>
    <row r="25" spans="1:12" x14ac:dyDescent="0.2">
      <c r="K25" s="2"/>
    </row>
  </sheetData>
  <mergeCells count="2">
    <mergeCell ref="D3:F3"/>
    <mergeCell ref="D9:F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Varianzanalyse-Analyse Funktion</vt:lpstr>
      <vt:lpstr>Varianzanalyse-Formeln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2014-10-27T13:58:48Z</dcterms:created>
  <dcterms:modified xsi:type="dcterms:W3CDTF">2014-10-28T13:38:20Z</dcterms:modified>
</cp:coreProperties>
</file>