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Download_Dateien\Loesungen_2020\Kap_6_Excel\"/>
    </mc:Choice>
  </mc:AlternateContent>
  <bookViews>
    <workbookView xWindow="0" yWindow="0" windowWidth="25200" windowHeight="11385" activeTab="1"/>
  </bookViews>
  <sheets>
    <sheet name="Auswertung Ruhestand" sheetId="1" r:id="rId1"/>
    <sheet name="Formeln Auswertung Ruhestand"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2" l="1"/>
  <c r="F32" i="2"/>
  <c r="F31" i="2"/>
  <c r="F30" i="2"/>
  <c r="F29" i="2"/>
  <c r="F28" i="2"/>
  <c r="F27" i="2"/>
  <c r="F26" i="2"/>
  <c r="F25" i="2"/>
  <c r="F24" i="2"/>
  <c r="F23" i="2"/>
  <c r="E42" i="2" s="1"/>
  <c r="F17" i="2"/>
  <c r="F16" i="2"/>
  <c r="F15" i="2"/>
  <c r="F14" i="2"/>
  <c r="F13" i="2"/>
  <c r="F12" i="2"/>
  <c r="F11" i="2"/>
  <c r="F10" i="2"/>
  <c r="F9" i="2"/>
  <c r="F8" i="2"/>
  <c r="F7" i="2"/>
  <c r="F6" i="2"/>
  <c r="F18" i="2" s="1"/>
  <c r="E43" i="2" l="1"/>
  <c r="E40" i="2"/>
  <c r="E41" i="2"/>
  <c r="F37" i="2"/>
  <c r="C43" i="2"/>
  <c r="D43" i="2" s="1"/>
  <c r="C40" i="2"/>
  <c r="D40" i="2" s="1"/>
  <c r="C41" i="2"/>
  <c r="D41" i="2" s="1"/>
  <c r="C42" i="2"/>
  <c r="D42" i="2" s="1"/>
  <c r="F34" i="2"/>
  <c r="F24" i="1"/>
  <c r="F25" i="1"/>
  <c r="F26" i="1"/>
  <c r="F27" i="1"/>
  <c r="F28" i="1"/>
  <c r="F29" i="1"/>
  <c r="F30" i="1"/>
  <c r="F31" i="1"/>
  <c r="F32" i="1"/>
  <c r="F33" i="1"/>
  <c r="F23" i="1"/>
  <c r="F7" i="1"/>
  <c r="F8" i="1"/>
  <c r="F9" i="1"/>
  <c r="F10" i="1"/>
  <c r="F11" i="1"/>
  <c r="F12" i="1"/>
  <c r="F13" i="1"/>
  <c r="F14" i="1"/>
  <c r="F15" i="1"/>
  <c r="F16" i="1"/>
  <c r="F17" i="1"/>
  <c r="F6" i="1"/>
  <c r="E42" i="1" l="1"/>
  <c r="F41" i="2"/>
  <c r="E43" i="1"/>
  <c r="E41" i="1"/>
  <c r="F34" i="1"/>
  <c r="F42" i="1" s="1"/>
  <c r="E40" i="1"/>
  <c r="C43" i="1"/>
  <c r="C42" i="1"/>
  <c r="C41" i="1"/>
  <c r="C40" i="1"/>
  <c r="F18" i="1"/>
  <c r="F40" i="2"/>
  <c r="F42" i="2"/>
  <c r="F43" i="2"/>
  <c r="D40" i="1" l="1"/>
  <c r="F37" i="1"/>
  <c r="F43" i="1"/>
  <c r="F40" i="1"/>
  <c r="F41" i="1"/>
  <c r="D41" i="1"/>
  <c r="D42" i="1"/>
  <c r="D43" i="1"/>
</calcChain>
</file>

<file path=xl/sharedStrings.xml><?xml version="1.0" encoding="utf-8"?>
<sst xmlns="http://schemas.openxmlformats.org/spreadsheetml/2006/main" count="132" uniqueCount="60">
  <si>
    <t>Personal-
nummer</t>
  </si>
  <si>
    <t>Name</t>
  </si>
  <si>
    <t>Vorname</t>
  </si>
  <si>
    <t>Zucker</t>
  </si>
  <si>
    <t>Erwin</t>
  </si>
  <si>
    <t>Schneider</t>
  </si>
  <si>
    <t>Berthold</t>
  </si>
  <si>
    <t>Stöber</t>
  </si>
  <si>
    <t>Martha</t>
  </si>
  <si>
    <t>Schulz</t>
  </si>
  <si>
    <t>Peter</t>
  </si>
  <si>
    <t>Grosse</t>
  </si>
  <si>
    <t>Johanna</t>
  </si>
  <si>
    <t>Kleinschmidt</t>
  </si>
  <si>
    <t>Barbara</t>
  </si>
  <si>
    <t>Faßbinder</t>
  </si>
  <si>
    <t>Klaus</t>
  </si>
  <si>
    <t>Kleeheinz</t>
  </si>
  <si>
    <t>Hans</t>
  </si>
  <si>
    <t>Pauland</t>
  </si>
  <si>
    <t>Volker</t>
  </si>
  <si>
    <t>Hoger</t>
  </si>
  <si>
    <t>Manfred</t>
  </si>
  <si>
    <t>Sperber</t>
  </si>
  <si>
    <t>Katrin</t>
  </si>
  <si>
    <t>Alles</t>
  </si>
  <si>
    <t>Petra</t>
  </si>
  <si>
    <t>Adams</t>
  </si>
  <si>
    <t xml:space="preserve">Johann </t>
  </si>
  <si>
    <t>Waller</t>
  </si>
  <si>
    <t>Heinrich</t>
  </si>
  <si>
    <t>Halberstadt</t>
  </si>
  <si>
    <t>Matthias</t>
  </si>
  <si>
    <t>Meter</t>
  </si>
  <si>
    <t>Michael</t>
  </si>
  <si>
    <t>Ast</t>
  </si>
  <si>
    <t>Wolfgang</t>
  </si>
  <si>
    <t>Kerber</t>
  </si>
  <si>
    <t>Christine</t>
  </si>
  <si>
    <t>Johannes</t>
  </si>
  <si>
    <t>Frank</t>
  </si>
  <si>
    <t>Datum
Renteneintritt</t>
  </si>
  <si>
    <t>Abschluss Ausbildung</t>
  </si>
  <si>
    <t>Hilbert</t>
  </si>
  <si>
    <t>Holbein</t>
  </si>
  <si>
    <t>Stefan</t>
  </si>
  <si>
    <t>Klein</t>
  </si>
  <si>
    <t>Luisa</t>
  </si>
  <si>
    <t>Horn</t>
  </si>
  <si>
    <t>Jahr</t>
  </si>
  <si>
    <t>Abschluss-jahr</t>
  </si>
  <si>
    <t>Gesamt:</t>
  </si>
  <si>
    <t>Renteneintritt Mitarbeiter</t>
  </si>
  <si>
    <t>Renteneintritt in %</t>
  </si>
  <si>
    <t>Übernahme
Auszubildende</t>
  </si>
  <si>
    <t>Übernahme Auszubildende in %</t>
  </si>
  <si>
    <t>Abschlussjahr</t>
  </si>
  <si>
    <t>Auszubildende Abteilung Produktion 2022 bis 2025</t>
  </si>
  <si>
    <t>Mitarbeiter Abteilung Produktion 2022 bis 2025</t>
  </si>
  <si>
    <t>Prozentuale Veränderung der Renteneintritte 2022 bis 2025 gegenüber Übernahme Auszubildende 2022 bis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</si>
</sst>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 mmm/\ yyyy"/>
  </numFmts>
  <fonts count="6"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1"/>
      <color theme="1"/>
      <name val="Calibri"/>
      <family val="2"/>
      <scheme val="minor"/>
    </font>
    <font>
      <b/>
      <sz val="12"/>
      <color theme="1"/>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9" fontId="4" fillId="0" borderId="0" applyFont="0" applyFill="0" applyBorder="0" applyAlignment="0" applyProtection="0"/>
  </cellStyleXfs>
  <cellXfs count="32">
    <xf numFmtId="0" fontId="0" fillId="0" borderId="0" xfId="0"/>
    <xf numFmtId="0" fontId="2" fillId="0" borderId="0" xfId="0" applyFont="1"/>
    <xf numFmtId="0" fontId="3" fillId="2" borderId="1" xfId="0" applyFont="1" applyFill="1" applyBorder="1" applyAlignment="1">
      <alignment wrapText="1"/>
    </xf>
    <xf numFmtId="0" fontId="3" fillId="2" borderId="3" xfId="0" applyFont="1" applyFill="1" applyBorder="1" applyAlignment="1">
      <alignment horizontal="center" vertical="center"/>
    </xf>
    <xf numFmtId="0" fontId="2" fillId="0" borderId="1" xfId="0" applyFont="1" applyBorder="1"/>
    <xf numFmtId="0" fontId="2" fillId="0" borderId="3" xfId="0" applyFont="1" applyBorder="1"/>
    <xf numFmtId="0" fontId="2" fillId="2" borderId="1" xfId="0" applyFont="1" applyFill="1" applyBorder="1"/>
    <xf numFmtId="0" fontId="2" fillId="2" borderId="3" xfId="0" applyFont="1" applyFill="1" applyBorder="1"/>
    <xf numFmtId="0" fontId="2" fillId="0" borderId="4" xfId="0" applyFont="1" applyBorder="1" applyAlignment="1">
      <alignment horizontal="center"/>
    </xf>
    <xf numFmtId="0" fontId="2" fillId="0" borderId="1" xfId="0" applyFont="1" applyFill="1" applyBorder="1"/>
    <xf numFmtId="0" fontId="2" fillId="0" borderId="3" xfId="0" applyFont="1" applyFill="1" applyBorder="1"/>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xf>
    <xf numFmtId="164" fontId="2" fillId="0" borderId="3" xfId="0" applyNumberFormat="1" applyFont="1" applyBorder="1"/>
    <xf numFmtId="164" fontId="2" fillId="2" borderId="3" xfId="0" applyNumberFormat="1" applyFont="1" applyFill="1" applyBorder="1"/>
    <xf numFmtId="0" fontId="2" fillId="0" borderId="2" xfId="0" applyFont="1" applyBorder="1"/>
    <xf numFmtId="0" fontId="2" fillId="2" borderId="2" xfId="0" applyFont="1" applyFill="1" applyBorder="1"/>
    <xf numFmtId="0" fontId="3" fillId="2" borderId="2" xfId="0" applyFont="1" applyFill="1" applyBorder="1" applyAlignment="1">
      <alignment horizontal="center" wrapText="1"/>
    </xf>
    <xf numFmtId="0" fontId="2" fillId="0" borderId="2" xfId="0" applyNumberFormat="1" applyFont="1" applyBorder="1"/>
    <xf numFmtId="0" fontId="2" fillId="2" borderId="2" xfId="0" applyNumberFormat="1" applyFont="1" applyFill="1" applyBorder="1"/>
    <xf numFmtId="0" fontId="2" fillId="0" borderId="2" xfId="0" applyNumberFormat="1" applyFont="1" applyFill="1" applyBorder="1"/>
    <xf numFmtId="164" fontId="2" fillId="0" borderId="3" xfId="0" applyNumberFormat="1" applyFont="1" applyFill="1" applyBorder="1"/>
    <xf numFmtId="0" fontId="3" fillId="0" borderId="5" xfId="0" applyFont="1" applyBorder="1" applyAlignment="1">
      <alignment horizontal="right"/>
    </xf>
    <xf numFmtId="0" fontId="2" fillId="0" borderId="5" xfId="0" applyFont="1" applyBorder="1"/>
    <xf numFmtId="0" fontId="3" fillId="2" borderId="4" xfId="0" applyFont="1" applyFill="1" applyBorder="1" applyAlignment="1">
      <alignment vertical="center"/>
    </xf>
    <xf numFmtId="0" fontId="3" fillId="2" borderId="4" xfId="0" applyFont="1" applyFill="1" applyBorder="1" applyAlignment="1">
      <alignment horizontal="center" vertical="center" wrapText="1"/>
    </xf>
    <xf numFmtId="0" fontId="2" fillId="0" borderId="6" xfId="0" applyFont="1" applyBorder="1"/>
    <xf numFmtId="10" fontId="2" fillId="0" borderId="0" xfId="1" applyNumberFormat="1" applyFont="1"/>
    <xf numFmtId="0" fontId="2" fillId="0" borderId="7" xfId="0" applyFont="1" applyBorder="1"/>
    <xf numFmtId="0" fontId="5" fillId="0" borderId="4" xfId="0" applyFont="1" applyBorder="1" applyAlignment="1">
      <alignment horizontal="center"/>
    </xf>
    <xf numFmtId="0" fontId="1" fillId="0" borderId="0" xfId="0" applyFont="1" applyAlignment="1">
      <alignment horizontal="left" wrapText="1"/>
    </xf>
    <xf numFmtId="0" fontId="2" fillId="0" borderId="0" xfId="0" applyFont="1" applyAlignment="1">
      <alignment horizontal="left" wrapText="1"/>
    </xf>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Abteilung</a:t>
            </a:r>
            <a:r>
              <a:rPr lang="en-US" b="1" baseline="0"/>
              <a:t> Produktion </a:t>
            </a:r>
            <a:r>
              <a:rPr lang="en-US" b="1"/>
              <a:t>Vergleich Renteneintritte / Übernahme Auszubildende 2022 - 2025</a:t>
            </a:r>
          </a:p>
        </c:rich>
      </c:tx>
      <c:layout>
        <c:manualLayout>
          <c:xMode val="edge"/>
          <c:yMode val="edge"/>
          <c:x val="0.15324161402901559"/>
          <c:y val="3.0651335712116035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1"/>
          <c:order val="0"/>
          <c:tx>
            <c:strRef>
              <c:f>'Auswertung Ruhestand'!$C$39</c:f>
              <c:strCache>
                <c:ptCount val="1"/>
                <c:pt idx="0">
                  <c:v>Renteneintritt Mitarbeiter</c:v>
                </c:pt>
              </c:strCache>
            </c:strRef>
          </c:tx>
          <c:spPr>
            <a:solidFill>
              <a:schemeClr val="accent2"/>
            </a:solidFill>
            <a:ln>
              <a:noFill/>
            </a:ln>
            <a:effectLst/>
          </c:spPr>
          <c:invertIfNegative val="0"/>
          <c:dPt>
            <c:idx val="0"/>
            <c:invertIfNegative val="0"/>
            <c:bubble3D val="0"/>
            <c:spPr>
              <a:pattFill prst="wdUpDiag">
                <a:fgClr>
                  <a:schemeClr val="accent2">
                    <a:lumMod val="75000"/>
                  </a:schemeClr>
                </a:fgClr>
                <a:bgClr>
                  <a:schemeClr val="bg1"/>
                </a:bgClr>
              </a:pattFill>
              <a:ln>
                <a:noFill/>
              </a:ln>
              <a:effectLst/>
            </c:spPr>
            <c:extLst>
              <c:ext xmlns:c16="http://schemas.microsoft.com/office/drawing/2014/chart" uri="{C3380CC4-5D6E-409C-BE32-E72D297353CC}">
                <c16:uniqueId val="{00000003-CD3B-4649-8A9D-A5CD7806A3E4}"/>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'Auswertung Ruhestand'!$B$40:$B$43</c:f>
              <c:numCache>
                <c:formatCode>General</c:formatCode>
                <c:ptCount val="4"/>
                <c:pt idx="0">
                  <c:v>2022</c:v>
                </c:pt>
                <c:pt idx="1">
                  <c:v>2023</c:v>
                </c:pt>
                <c:pt idx="2">
                  <c:v>2024</c:v>
                </c:pt>
                <c:pt idx="3">
                  <c:v>2025</c:v>
                </c:pt>
              </c:numCache>
            </c:numRef>
          </c:cat>
          <c:val>
            <c:numRef>
              <c:f>'Auswertung Ruhestand'!$C$40:$C$43</c:f>
              <c:numCache>
                <c:formatCode>General</c:formatCode>
                <c:ptCount val="4"/>
                <c:pt idx="0">
                  <c:v>6</c:v>
                </c:pt>
                <c:pt idx="1">
                  <c:v>2</c:v>
                </c:pt>
                <c:pt idx="2">
                  <c:v>2</c:v>
                </c:pt>
                <c:pt idx="3">
                  <c:v>2</c:v>
                </c:pt>
              </c:numCache>
            </c:numRef>
          </c:val>
          <c:extLst>
            <c:ext xmlns:c16="http://schemas.microsoft.com/office/drawing/2014/chart" uri="{C3380CC4-5D6E-409C-BE32-E72D297353CC}">
              <c16:uniqueId val="{00000001-CD3B-4649-8A9D-A5CD7806A3E4}"/>
            </c:ext>
          </c:extLst>
        </c:ser>
        <c:ser>
          <c:idx val="2"/>
          <c:order val="1"/>
          <c:tx>
            <c:strRef>
              <c:f>'Auswertung Ruhestand'!$E$39</c:f>
              <c:strCache>
                <c:ptCount val="1"/>
                <c:pt idx="0">
                  <c:v>Übernahme
Auszubildende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'Auswertung Ruhestand'!$B$40:$B$43</c:f>
              <c:numCache>
                <c:formatCode>General</c:formatCode>
                <c:ptCount val="4"/>
                <c:pt idx="0">
                  <c:v>2022</c:v>
                </c:pt>
                <c:pt idx="1">
                  <c:v>2023</c:v>
                </c:pt>
                <c:pt idx="2">
                  <c:v>2024</c:v>
                </c:pt>
                <c:pt idx="3">
                  <c:v>2025</c:v>
                </c:pt>
              </c:numCache>
            </c:numRef>
          </c:cat>
          <c:val>
            <c:numRef>
              <c:f>'Auswertung Ruhestand'!$E$40:$E$43</c:f>
              <c:numCache>
                <c:formatCode>General</c:formatCode>
                <c:ptCount val="4"/>
                <c:pt idx="0">
                  <c:v>2</c:v>
                </c:pt>
                <c:pt idx="1">
                  <c:v>3</c:v>
                </c:pt>
                <c:pt idx="2">
                  <c:v>5</c:v>
                </c:pt>
                <c:pt idx="3">
                  <c:v>1</c:v>
                </c:pt>
              </c:numCache>
            </c:numRef>
          </c:val>
          <c:extLst>
            <c:ext xmlns:c16="http://schemas.microsoft.com/office/drawing/2014/chart" uri="{C3380CC4-5D6E-409C-BE32-E72D297353CC}">
              <c16:uniqueId val="{00000002-CD3B-4649-8A9D-A5CD7806A3E4}"/>
            </c:ext>
          </c:extLst>
        </c:ser>
        <c:dLbls>
          <c:showLegendKey val="0"/>
          <c:showVal val="0"/>
          <c:showCatName val="0"/>
          <c:showSerName val="0"/>
          <c:showPercent val="0"/>
          <c:showBubbleSize val="0"/>
        </c:dLbls>
        <c:gapWidth val="50"/>
        <c:overlap val="-27"/>
        <c:axId val="747108936"/>
        <c:axId val="747108608"/>
      </c:barChart>
      <c:catAx>
        <c:axId val="747108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de-DE"/>
          </a:p>
        </c:txPr>
        <c:crossAx val="747108608"/>
        <c:crosses val="autoZero"/>
        <c:auto val="1"/>
        <c:lblAlgn val="ctr"/>
        <c:lblOffset val="100"/>
        <c:noMultiLvlLbl val="0"/>
      </c:catAx>
      <c:valAx>
        <c:axId val="747108608"/>
        <c:scaling>
          <c:orientation val="minMax"/>
        </c:scaling>
        <c:delete val="0"/>
        <c:axPos val="l"/>
        <c:majorGridlines>
          <c:spPr>
            <a:ln w="9525" cap="flat" cmpd="sng" algn="ctr">
              <a:solidFill>
                <a:schemeClr val="tx1"/>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b="1"/>
                  <a:t>Personen</a:t>
                </a:r>
              </a:p>
            </c:rich>
          </c:tx>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47108936"/>
        <c:crosses val="autoZero"/>
        <c:crossBetween val="between"/>
      </c:valAx>
      <c:spPr>
        <a:solidFill>
          <a:schemeClr val="accent6">
            <a:lumMod val="20000"/>
            <a:lumOff val="80000"/>
          </a:schemeClr>
        </a:solidFill>
        <a:ln>
          <a:noFill/>
        </a:ln>
        <a:effectLst/>
      </c:spPr>
    </c:plotArea>
    <c:legend>
      <c:legendPos val="b"/>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43</xdr:row>
      <xdr:rowOff>38100</xdr:rowOff>
    </xdr:from>
    <xdr:to>
      <xdr:col>5</xdr:col>
      <xdr:colOff>933450</xdr:colOff>
      <xdr:row>52</xdr:row>
      <xdr:rowOff>133349</xdr:rowOff>
    </xdr:to>
    <xdr:sp macro="" textlink="">
      <xdr:nvSpPr>
        <xdr:cNvPr id="2" name="Textfeld 1">
          <a:extLst>
            <a:ext uri="{FF2B5EF4-FFF2-40B4-BE49-F238E27FC236}">
              <a16:creationId xmlns:a16="http://schemas.microsoft.com/office/drawing/2014/main" id="{51687BEF-825B-494B-84AC-2B45EAF372EA}"/>
            </a:ext>
          </a:extLst>
        </xdr:cNvPr>
        <xdr:cNvSpPr txBox="1"/>
      </xdr:nvSpPr>
      <xdr:spPr>
        <a:xfrm>
          <a:off x="190500" y="8677275"/>
          <a:ext cx="4810125" cy="15430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Stellungnahme: Herr Habermann hat Recht, dass in den Jahren 2022 - 2025 mehr Mitarbeiter die Firma verlassen werden. Es sind insgesamt 9,09 % mehr. Vor</a:t>
          </a:r>
          <a:r>
            <a:rPr lang="de-DE" sz="1100" baseline="0"/>
            <a:t> allem im Jahr 2022 macht sich dies bemerkbar, da insgesamt 6 Renteneintritten nur 2 Übernahmen gegenüber stehen. Erst 2023 und 2024 stehen mehr Übernahmen den Renteneintritten gegenüber. Herr Pilz hat daher nur bedingt Recht damit, dass die Personaldecke durch die Übernahme von Auszubildenden immer wieder geschlossen wird, da dies für die Jahre 2022 und 2025 nicht zutrifft. </a:t>
          </a:r>
          <a:endParaRPr lang="de-DE" sz="1100"/>
        </a:p>
      </xdr:txBody>
    </xdr:sp>
    <xdr:clientData/>
  </xdr:twoCellAnchor>
  <xdr:twoCellAnchor>
    <xdr:from>
      <xdr:col>0</xdr:col>
      <xdr:colOff>180974</xdr:colOff>
      <xdr:row>53</xdr:row>
      <xdr:rowOff>4762</xdr:rowOff>
    </xdr:from>
    <xdr:to>
      <xdr:col>6</xdr:col>
      <xdr:colOff>9524</xdr:colOff>
      <xdr:row>68</xdr:row>
      <xdr:rowOff>47625</xdr:rowOff>
    </xdr:to>
    <xdr:graphicFrame macro="">
      <xdr:nvGraphicFramePr>
        <xdr:cNvPr id="3" name="Diagramm 2">
          <a:extLst>
            <a:ext uri="{FF2B5EF4-FFF2-40B4-BE49-F238E27FC236}">
              <a16:creationId xmlns:a16="http://schemas.microsoft.com/office/drawing/2014/main" id="{C4341373-AEA0-4F22-8CBC-82123CF9715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43</xdr:row>
      <xdr:rowOff>38100</xdr:rowOff>
    </xdr:from>
    <xdr:to>
      <xdr:col>5</xdr:col>
      <xdr:colOff>933450</xdr:colOff>
      <xdr:row>52</xdr:row>
      <xdr:rowOff>133349</xdr:rowOff>
    </xdr:to>
    <xdr:sp macro="" textlink="">
      <xdr:nvSpPr>
        <xdr:cNvPr id="2" name="Textfeld 1">
          <a:extLst>
            <a:ext uri="{FF2B5EF4-FFF2-40B4-BE49-F238E27FC236}">
              <a16:creationId xmlns:a16="http://schemas.microsoft.com/office/drawing/2014/main" id="{299EDBDC-E7C2-4132-82D0-B8F8739DB245}"/>
            </a:ext>
          </a:extLst>
        </xdr:cNvPr>
        <xdr:cNvSpPr txBox="1"/>
      </xdr:nvSpPr>
      <xdr:spPr>
        <a:xfrm>
          <a:off x="190500" y="8677275"/>
          <a:ext cx="4810125" cy="15430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Stellungnahme: Herr Habermann hat Recht, dass in den Jahren 2022- 2025 mehr Mitarbeiter die Firma verlassen werden. Es sind insgesamt 9,09 % mehr. Vor</a:t>
          </a:r>
          <a:r>
            <a:rPr lang="de-DE" sz="1100" baseline="0">
              <a:solidFill>
                <a:schemeClr val="dk1"/>
              </a:solidFill>
              <a:effectLst/>
              <a:latin typeface="+mn-lt"/>
              <a:ea typeface="+mn-ea"/>
              <a:cs typeface="+mn-cs"/>
            </a:rPr>
            <a:t> allem im Jahr 2022 macht sich dies bemerkbar, da insgesamt 6 Renteneintritten nur 2 Übernahmen gegenüber stehen. Erst 2023 und 2024 stehen mehr Übernahmen den Renteneintritten gegenüber. Herr Pilz hat daher nur bedingt Recht damit, dass die Personaldecke durch die Übernahme von Auszubildenden immer wieder geschlossen wird, da dies für die Jahre 2022 und 2025 nicht zutrifft. </a:t>
          </a:r>
          <a:endParaRPr lang="de-DE">
            <a:effectLst/>
          </a:endParaRPr>
        </a:p>
        <a:p>
          <a:r>
            <a:rPr lang="de-DE" sz="1100" baseline="0"/>
            <a:t> </a:t>
          </a:r>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89"/>
  <sheetViews>
    <sheetView topLeftCell="A68" zoomScaleNormal="100" zoomScalePageLayoutView="90" workbookViewId="0">
      <selection activeCell="B38" sqref="B38"/>
    </sheetView>
  </sheetViews>
  <sheetFormatPr baseColWidth="10" defaultRowHeight="12.75" x14ac:dyDescent="0.2"/>
  <cols>
    <col min="1" max="1" width="8.140625" style="1" customWidth="1"/>
    <col min="2" max="2" width="11.42578125" style="1"/>
    <col min="3" max="3" width="17.7109375" style="1" customWidth="1"/>
    <col min="4" max="4" width="14.28515625" style="1" customWidth="1"/>
    <col min="5" max="5" width="14.7109375" style="1" customWidth="1"/>
    <col min="6" max="6" width="14.28515625" style="1" customWidth="1"/>
    <col min="7" max="7" width="11.42578125" style="1"/>
    <col min="8" max="8" width="13.140625" style="1" customWidth="1"/>
    <col min="9" max="9" width="14.42578125" style="1" customWidth="1"/>
    <col min="10" max="11" width="11.42578125" style="1"/>
    <col min="12" max="12" width="15.28515625" style="1" customWidth="1"/>
    <col min="13" max="16384" width="11.42578125" style="1"/>
  </cols>
  <sheetData>
    <row r="3" spans="2:14" ht="15.75" x14ac:dyDescent="0.25">
      <c r="B3" s="29" t="s">
        <v>58</v>
      </c>
      <c r="C3" s="29"/>
      <c r="D3" s="29"/>
      <c r="E3" s="29"/>
      <c r="F3" s="29"/>
      <c r="I3"/>
      <c r="J3"/>
      <c r="K3"/>
      <c r="L3"/>
      <c r="M3"/>
      <c r="N3"/>
    </row>
    <row r="4" spans="2:14" ht="15" x14ac:dyDescent="0.25">
      <c r="B4" s="8"/>
      <c r="C4" s="8"/>
      <c r="D4" s="8"/>
      <c r="E4" s="8"/>
      <c r="I4"/>
      <c r="J4"/>
      <c r="K4"/>
      <c r="L4"/>
      <c r="M4"/>
      <c r="N4"/>
    </row>
    <row r="5" spans="2:14" ht="26.25" x14ac:dyDescent="0.25">
      <c r="B5" s="2" t="s">
        <v>0</v>
      </c>
      <c r="C5" s="3" t="s">
        <v>1</v>
      </c>
      <c r="D5" s="3" t="s">
        <v>2</v>
      </c>
      <c r="E5" s="11" t="s">
        <v>41</v>
      </c>
      <c r="F5" s="12" t="s">
        <v>49</v>
      </c>
      <c r="I5"/>
      <c r="J5"/>
      <c r="K5"/>
      <c r="L5"/>
      <c r="M5"/>
      <c r="N5"/>
    </row>
    <row r="6" spans="2:14" ht="15" x14ac:dyDescent="0.25">
      <c r="B6" s="4">
        <v>418</v>
      </c>
      <c r="C6" s="5" t="s">
        <v>3</v>
      </c>
      <c r="D6" s="5" t="s">
        <v>4</v>
      </c>
      <c r="E6" s="13">
        <v>44849</v>
      </c>
      <c r="F6" s="15">
        <f>YEAR(E6)</f>
        <v>2022</v>
      </c>
      <c r="I6"/>
      <c r="J6"/>
      <c r="K6"/>
      <c r="L6"/>
      <c r="M6"/>
      <c r="N6"/>
    </row>
    <row r="7" spans="2:14" ht="15" x14ac:dyDescent="0.25">
      <c r="B7" s="6">
        <v>218</v>
      </c>
      <c r="C7" s="7" t="s">
        <v>9</v>
      </c>
      <c r="D7" s="7" t="s">
        <v>10</v>
      </c>
      <c r="E7" s="14">
        <v>45047</v>
      </c>
      <c r="F7" s="16">
        <f t="shared" ref="F7:F17" si="0">YEAR(E7)</f>
        <v>2023</v>
      </c>
      <c r="I7"/>
      <c r="J7"/>
      <c r="K7"/>
      <c r="L7"/>
      <c r="M7"/>
      <c r="N7"/>
    </row>
    <row r="8" spans="2:14" ht="15" x14ac:dyDescent="0.25">
      <c r="B8" s="4">
        <v>420</v>
      </c>
      <c r="C8" s="5" t="s">
        <v>15</v>
      </c>
      <c r="D8" s="5" t="s">
        <v>16</v>
      </c>
      <c r="E8" s="13">
        <v>44565</v>
      </c>
      <c r="F8" s="15">
        <f t="shared" si="0"/>
        <v>2022</v>
      </c>
      <c r="I8"/>
      <c r="J8"/>
      <c r="K8"/>
      <c r="L8"/>
      <c r="M8"/>
      <c r="N8"/>
    </row>
    <row r="9" spans="2:14" ht="15" x14ac:dyDescent="0.25">
      <c r="B9" s="6">
        <v>265</v>
      </c>
      <c r="C9" s="7" t="s">
        <v>17</v>
      </c>
      <c r="D9" s="7" t="s">
        <v>18</v>
      </c>
      <c r="E9" s="14">
        <v>45665</v>
      </c>
      <c r="F9" s="16">
        <f t="shared" si="0"/>
        <v>2025</v>
      </c>
      <c r="I9"/>
      <c r="J9"/>
      <c r="K9"/>
      <c r="L9"/>
      <c r="M9"/>
      <c r="N9"/>
    </row>
    <row r="10" spans="2:14" ht="15" x14ac:dyDescent="0.25">
      <c r="B10" s="4">
        <v>384</v>
      </c>
      <c r="C10" s="5" t="s">
        <v>21</v>
      </c>
      <c r="D10" s="5" t="s">
        <v>22</v>
      </c>
      <c r="E10" s="13">
        <v>45386</v>
      </c>
      <c r="F10" s="15">
        <f t="shared" si="0"/>
        <v>2024</v>
      </c>
      <c r="I10"/>
      <c r="J10"/>
      <c r="K10"/>
      <c r="L10"/>
      <c r="M10"/>
      <c r="N10"/>
    </row>
    <row r="11" spans="2:14" ht="15" x14ac:dyDescent="0.25">
      <c r="B11" s="6">
        <v>452</v>
      </c>
      <c r="C11" s="7" t="s">
        <v>23</v>
      </c>
      <c r="D11" s="7" t="s">
        <v>24</v>
      </c>
      <c r="E11" s="14">
        <v>45644</v>
      </c>
      <c r="F11" s="16">
        <f t="shared" si="0"/>
        <v>2024</v>
      </c>
      <c r="I11"/>
      <c r="J11"/>
      <c r="K11"/>
      <c r="L11"/>
      <c r="M11"/>
      <c r="N11"/>
    </row>
    <row r="12" spans="2:14" ht="15" x14ac:dyDescent="0.25">
      <c r="B12" s="4">
        <v>286</v>
      </c>
      <c r="C12" s="5" t="s">
        <v>27</v>
      </c>
      <c r="D12" s="5" t="s">
        <v>28</v>
      </c>
      <c r="E12" s="13">
        <v>44646</v>
      </c>
      <c r="F12" s="15">
        <f t="shared" si="0"/>
        <v>2022</v>
      </c>
      <c r="I12"/>
      <c r="J12"/>
      <c r="K12"/>
      <c r="L12"/>
      <c r="M12"/>
      <c r="N12"/>
    </row>
    <row r="13" spans="2:14" ht="15" x14ac:dyDescent="0.25">
      <c r="B13" s="6">
        <v>186</v>
      </c>
      <c r="C13" s="7" t="s">
        <v>29</v>
      </c>
      <c r="D13" s="7" t="s">
        <v>30</v>
      </c>
      <c r="E13" s="14">
        <v>44766</v>
      </c>
      <c r="F13" s="16">
        <f t="shared" si="0"/>
        <v>2022</v>
      </c>
      <c r="I13"/>
      <c r="J13"/>
      <c r="K13"/>
      <c r="L13"/>
      <c r="M13"/>
      <c r="N13"/>
    </row>
    <row r="14" spans="2:14" ht="15" x14ac:dyDescent="0.25">
      <c r="B14" s="4">
        <v>276</v>
      </c>
      <c r="C14" s="5" t="s">
        <v>31</v>
      </c>
      <c r="D14" s="5" t="s">
        <v>32</v>
      </c>
      <c r="E14" s="13">
        <v>44968</v>
      </c>
      <c r="F14" s="15">
        <f t="shared" si="0"/>
        <v>2023</v>
      </c>
      <c r="I14"/>
      <c r="J14"/>
      <c r="K14"/>
      <c r="L14"/>
      <c r="M14"/>
      <c r="N14"/>
    </row>
    <row r="15" spans="2:14" ht="15" x14ac:dyDescent="0.25">
      <c r="B15" s="6">
        <v>151</v>
      </c>
      <c r="C15" s="7" t="s">
        <v>33</v>
      </c>
      <c r="D15" s="7" t="s">
        <v>34</v>
      </c>
      <c r="E15" s="14">
        <v>45781</v>
      </c>
      <c r="F15" s="16">
        <f t="shared" si="0"/>
        <v>2025</v>
      </c>
      <c r="I15"/>
      <c r="J15"/>
      <c r="K15"/>
      <c r="L15"/>
      <c r="M15"/>
      <c r="N15"/>
    </row>
    <row r="16" spans="2:14" ht="15" x14ac:dyDescent="0.25">
      <c r="B16" s="4">
        <v>284</v>
      </c>
      <c r="C16" s="5" t="s">
        <v>35</v>
      </c>
      <c r="D16" s="5" t="s">
        <v>36</v>
      </c>
      <c r="E16" s="13">
        <v>44746</v>
      </c>
      <c r="F16" s="15">
        <f t="shared" si="0"/>
        <v>2022</v>
      </c>
      <c r="I16"/>
      <c r="J16"/>
      <c r="K16"/>
      <c r="L16"/>
      <c r="M16"/>
      <c r="N16"/>
    </row>
    <row r="17" spans="2:14" ht="15" x14ac:dyDescent="0.25">
      <c r="B17" s="6">
        <v>244</v>
      </c>
      <c r="C17" s="7" t="s">
        <v>39</v>
      </c>
      <c r="D17" s="7" t="s">
        <v>40</v>
      </c>
      <c r="E17" s="14">
        <v>44667</v>
      </c>
      <c r="F17" s="16">
        <f t="shared" si="0"/>
        <v>2022</v>
      </c>
      <c r="I17"/>
      <c r="J17"/>
      <c r="K17"/>
      <c r="L17"/>
      <c r="M17"/>
      <c r="N17"/>
    </row>
    <row r="18" spans="2:14" ht="15" x14ac:dyDescent="0.25">
      <c r="E18" s="22" t="s">
        <v>51</v>
      </c>
      <c r="F18" s="23">
        <f>COUNT(F6:F17)</f>
        <v>12</v>
      </c>
      <c r="I18"/>
      <c r="J18"/>
      <c r="K18"/>
      <c r="L18"/>
      <c r="M18"/>
      <c r="N18"/>
    </row>
    <row r="19" spans="2:14" ht="15" x14ac:dyDescent="0.25">
      <c r="I19"/>
      <c r="J19"/>
      <c r="K19"/>
      <c r="L19"/>
      <c r="M19"/>
      <c r="N19"/>
    </row>
    <row r="20" spans="2:14" ht="15.75" x14ac:dyDescent="0.25">
      <c r="B20" s="29" t="s">
        <v>57</v>
      </c>
      <c r="C20" s="29"/>
      <c r="D20" s="29"/>
      <c r="E20" s="29"/>
      <c r="F20" s="29"/>
      <c r="I20"/>
      <c r="J20"/>
      <c r="K20"/>
      <c r="L20"/>
      <c r="M20"/>
      <c r="N20"/>
    </row>
    <row r="21" spans="2:14" ht="15" x14ac:dyDescent="0.25">
      <c r="I21"/>
      <c r="J21"/>
      <c r="K21"/>
      <c r="L21"/>
      <c r="M21"/>
      <c r="N21"/>
    </row>
    <row r="22" spans="2:14" ht="26.25" x14ac:dyDescent="0.25">
      <c r="B22" s="2" t="s">
        <v>0</v>
      </c>
      <c r="C22" s="3" t="s">
        <v>1</v>
      </c>
      <c r="D22" s="3" t="s">
        <v>2</v>
      </c>
      <c r="E22" s="11" t="s">
        <v>42</v>
      </c>
      <c r="F22" s="17" t="s">
        <v>56</v>
      </c>
      <c r="I22"/>
      <c r="J22"/>
      <c r="K22"/>
      <c r="L22"/>
      <c r="M22"/>
      <c r="N22"/>
    </row>
    <row r="23" spans="2:14" ht="15" x14ac:dyDescent="0.25">
      <c r="B23" s="4">
        <v>935</v>
      </c>
      <c r="C23" s="5" t="s">
        <v>5</v>
      </c>
      <c r="D23" s="5" t="s">
        <v>6</v>
      </c>
      <c r="E23" s="13">
        <v>45455</v>
      </c>
      <c r="F23" s="18">
        <f>YEAR(E23)</f>
        <v>2024</v>
      </c>
      <c r="I23"/>
      <c r="J23"/>
      <c r="K23"/>
      <c r="L23"/>
      <c r="M23"/>
      <c r="N23"/>
    </row>
    <row r="24" spans="2:14" ht="15" x14ac:dyDescent="0.25">
      <c r="B24" s="6">
        <v>822</v>
      </c>
      <c r="C24" s="7" t="s">
        <v>7</v>
      </c>
      <c r="D24" s="7" t="s">
        <v>8</v>
      </c>
      <c r="E24" s="14">
        <v>45107</v>
      </c>
      <c r="F24" s="19">
        <f t="shared" ref="F24:F33" si="1">YEAR(E24)</f>
        <v>2023</v>
      </c>
      <c r="I24"/>
      <c r="J24"/>
      <c r="K24"/>
      <c r="L24"/>
      <c r="M24"/>
      <c r="N24"/>
    </row>
    <row r="25" spans="2:14" ht="15" x14ac:dyDescent="0.25">
      <c r="B25" s="4">
        <v>752</v>
      </c>
      <c r="C25" s="5" t="s">
        <v>11</v>
      </c>
      <c r="D25" s="5" t="s">
        <v>12</v>
      </c>
      <c r="E25" s="13">
        <v>44736</v>
      </c>
      <c r="F25" s="18">
        <f t="shared" si="1"/>
        <v>2022</v>
      </c>
      <c r="I25"/>
      <c r="J25"/>
      <c r="K25"/>
      <c r="L25"/>
      <c r="M25"/>
      <c r="N25"/>
    </row>
    <row r="26" spans="2:14" ht="15" x14ac:dyDescent="0.25">
      <c r="B26" s="6">
        <v>712</v>
      </c>
      <c r="C26" s="7" t="s">
        <v>13</v>
      </c>
      <c r="D26" s="7" t="s">
        <v>14</v>
      </c>
      <c r="E26" s="14">
        <v>44736</v>
      </c>
      <c r="F26" s="19">
        <f t="shared" si="1"/>
        <v>2022</v>
      </c>
      <c r="I26"/>
      <c r="J26"/>
      <c r="K26"/>
      <c r="L26"/>
      <c r="M26"/>
      <c r="N26"/>
    </row>
    <row r="27" spans="2:14" ht="15" x14ac:dyDescent="0.25">
      <c r="B27" s="4">
        <v>813</v>
      </c>
      <c r="C27" s="5" t="s">
        <v>19</v>
      </c>
      <c r="D27" s="5" t="s">
        <v>20</v>
      </c>
      <c r="E27" s="13">
        <v>45107</v>
      </c>
      <c r="F27" s="18">
        <f t="shared" si="1"/>
        <v>2023</v>
      </c>
      <c r="I27"/>
      <c r="J27"/>
      <c r="K27"/>
      <c r="L27"/>
      <c r="M27"/>
      <c r="N27"/>
    </row>
    <row r="28" spans="2:14" ht="15" x14ac:dyDescent="0.25">
      <c r="B28" s="6">
        <v>920</v>
      </c>
      <c r="C28" s="7" t="s">
        <v>25</v>
      </c>
      <c r="D28" s="7" t="s">
        <v>26</v>
      </c>
      <c r="E28" s="14">
        <v>45455</v>
      </c>
      <c r="F28" s="19">
        <f t="shared" si="1"/>
        <v>2024</v>
      </c>
      <c r="I28"/>
      <c r="J28"/>
      <c r="K28"/>
      <c r="L28"/>
      <c r="M28"/>
      <c r="N28"/>
    </row>
    <row r="29" spans="2:14" ht="15" x14ac:dyDescent="0.25">
      <c r="B29" s="4">
        <v>918</v>
      </c>
      <c r="C29" s="5" t="s">
        <v>37</v>
      </c>
      <c r="D29" s="5" t="s">
        <v>38</v>
      </c>
      <c r="E29" s="13">
        <v>45455</v>
      </c>
      <c r="F29" s="18">
        <f t="shared" si="1"/>
        <v>2024</v>
      </c>
      <c r="I29"/>
      <c r="J29"/>
      <c r="K29"/>
      <c r="L29"/>
      <c r="M29"/>
      <c r="N29"/>
    </row>
    <row r="30" spans="2:14" ht="15" x14ac:dyDescent="0.25">
      <c r="B30" s="6">
        <v>905</v>
      </c>
      <c r="C30" s="7" t="s">
        <v>43</v>
      </c>
      <c r="D30" s="7" t="s">
        <v>10</v>
      </c>
      <c r="E30" s="14">
        <v>45455</v>
      </c>
      <c r="F30" s="19">
        <f t="shared" si="1"/>
        <v>2024</v>
      </c>
      <c r="I30"/>
      <c r="J30"/>
      <c r="K30"/>
      <c r="L30"/>
      <c r="M30"/>
      <c r="N30"/>
    </row>
    <row r="31" spans="2:14" ht="15" x14ac:dyDescent="0.25">
      <c r="B31" s="9">
        <v>814</v>
      </c>
      <c r="C31" s="10" t="s">
        <v>44</v>
      </c>
      <c r="D31" s="10" t="s">
        <v>45</v>
      </c>
      <c r="E31" s="21">
        <v>45071</v>
      </c>
      <c r="F31" s="20">
        <f t="shared" si="1"/>
        <v>2023</v>
      </c>
      <c r="I31"/>
      <c r="J31"/>
      <c r="K31"/>
      <c r="L31"/>
      <c r="M31"/>
      <c r="N31"/>
    </row>
    <row r="32" spans="2:14" ht="15" x14ac:dyDescent="0.25">
      <c r="B32" s="6">
        <v>1002</v>
      </c>
      <c r="C32" s="7" t="s">
        <v>46</v>
      </c>
      <c r="D32" s="7" t="s">
        <v>47</v>
      </c>
      <c r="E32" s="14">
        <v>45838</v>
      </c>
      <c r="F32" s="19">
        <f t="shared" si="1"/>
        <v>2025</v>
      </c>
      <c r="I32"/>
      <c r="J32"/>
      <c r="K32"/>
      <c r="L32"/>
      <c r="M32"/>
      <c r="N32"/>
    </row>
    <row r="33" spans="2:6" x14ac:dyDescent="0.2">
      <c r="B33" s="9">
        <v>958</v>
      </c>
      <c r="C33" s="10" t="s">
        <v>48</v>
      </c>
      <c r="D33" s="10" t="s">
        <v>16</v>
      </c>
      <c r="E33" s="21">
        <v>45455</v>
      </c>
      <c r="F33" s="20">
        <f t="shared" si="1"/>
        <v>2024</v>
      </c>
    </row>
    <row r="34" spans="2:6" x14ac:dyDescent="0.2">
      <c r="E34" s="22" t="s">
        <v>51</v>
      </c>
      <c r="F34" s="23">
        <f>COUNT(F23:F33)</f>
        <v>11</v>
      </c>
    </row>
    <row r="37" spans="2:6" ht="27.75" customHeight="1" x14ac:dyDescent="0.2">
      <c r="B37" s="30" t="s">
        <v>59</v>
      </c>
      <c r="C37" s="31"/>
      <c r="D37" s="31"/>
      <c r="E37" s="31"/>
      <c r="F37" s="27">
        <f>(F18-F34)/F34</f>
        <v>9.0909090909090912E-2</v>
      </c>
    </row>
    <row r="39" spans="2:6" ht="38.25" x14ac:dyDescent="0.2">
      <c r="B39" s="24" t="s">
        <v>49</v>
      </c>
      <c r="C39" s="25" t="s">
        <v>52</v>
      </c>
      <c r="D39" s="25" t="s">
        <v>53</v>
      </c>
      <c r="E39" s="25" t="s">
        <v>54</v>
      </c>
      <c r="F39" s="25" t="s">
        <v>55</v>
      </c>
    </row>
    <row r="40" spans="2:6" x14ac:dyDescent="0.2">
      <c r="B40" s="1">
        <v>2022</v>
      </c>
      <c r="C40" s="26">
        <f>COUNTIF($F$6:$F$17,B40)</f>
        <v>6</v>
      </c>
      <c r="D40" s="27">
        <f>C40/$F$18</f>
        <v>0.5</v>
      </c>
      <c r="E40" s="1">
        <f>COUNTIF($F$23:$F$33,B40)</f>
        <v>2</v>
      </c>
      <c r="F40" s="27">
        <f>E40/$F$34</f>
        <v>0.18181818181818182</v>
      </c>
    </row>
    <row r="41" spans="2:6" x14ac:dyDescent="0.2">
      <c r="B41" s="1">
        <v>2023</v>
      </c>
      <c r="C41" s="28">
        <f t="shared" ref="C41:C43" si="2">COUNTIF($F$6:$F$17,B41)</f>
        <v>2</v>
      </c>
      <c r="D41" s="27">
        <f t="shared" ref="D41:D43" si="3">C41/$F$18</f>
        <v>0.16666666666666666</v>
      </c>
      <c r="E41" s="1">
        <f t="shared" ref="E41:E43" si="4">COUNTIF($F$23:$F$33,B41)</f>
        <v>3</v>
      </c>
      <c r="F41" s="27">
        <f t="shared" ref="F41:F43" si="5">E41/$F$34</f>
        <v>0.27272727272727271</v>
      </c>
    </row>
    <row r="42" spans="2:6" x14ac:dyDescent="0.2">
      <c r="B42" s="1">
        <v>2024</v>
      </c>
      <c r="C42" s="28">
        <f t="shared" si="2"/>
        <v>2</v>
      </c>
      <c r="D42" s="27">
        <f t="shared" si="3"/>
        <v>0.16666666666666666</v>
      </c>
      <c r="E42" s="1">
        <f t="shared" si="4"/>
        <v>5</v>
      </c>
      <c r="F42" s="27">
        <f t="shared" si="5"/>
        <v>0.45454545454545453</v>
      </c>
    </row>
    <row r="43" spans="2:6" x14ac:dyDescent="0.2">
      <c r="B43" s="1">
        <v>2025</v>
      </c>
      <c r="C43" s="28">
        <f t="shared" si="2"/>
        <v>2</v>
      </c>
      <c r="D43" s="27">
        <f t="shared" si="3"/>
        <v>0.16666666666666666</v>
      </c>
      <c r="E43" s="1">
        <f t="shared" si="4"/>
        <v>1</v>
      </c>
      <c r="F43" s="27">
        <f t="shared" si="5"/>
        <v>9.0909090909090912E-2</v>
      </c>
    </row>
    <row r="45" spans="2:6" ht="11.25" customHeight="1" x14ac:dyDescent="0.2"/>
    <row r="46" spans="2:6" hidden="1" x14ac:dyDescent="0.2"/>
    <row r="47" spans="2:6" customFormat="1" ht="15" x14ac:dyDescent="0.25"/>
    <row r="48" spans="2:6" customFormat="1" ht="15" x14ac:dyDescent="0.25"/>
    <row r="49" customFormat="1" ht="15" x14ac:dyDescent="0.25"/>
    <row r="50" customFormat="1" ht="15" x14ac:dyDescent="0.25"/>
    <row r="51" customFormat="1" ht="15" x14ac:dyDescent="0.25"/>
    <row r="52" customFormat="1" ht="15" x14ac:dyDescent="0.25"/>
    <row r="53" customFormat="1" ht="15" x14ac:dyDescent="0.25"/>
    <row r="54" customFormat="1" ht="15" x14ac:dyDescent="0.25"/>
    <row r="55" customFormat="1" ht="15" x14ac:dyDescent="0.25"/>
    <row r="56" customFormat="1" ht="15" x14ac:dyDescent="0.25"/>
    <row r="57" customFormat="1" ht="15" x14ac:dyDescent="0.25"/>
    <row r="58" customFormat="1" ht="15" x14ac:dyDescent="0.25"/>
    <row r="59" customFormat="1" ht="15" x14ac:dyDescent="0.25"/>
    <row r="60" customFormat="1" ht="15" x14ac:dyDescent="0.25"/>
    <row r="61" customFormat="1" ht="15" x14ac:dyDescent="0.25"/>
    <row r="62" customFormat="1" ht="15" x14ac:dyDescent="0.25"/>
    <row r="63" customFormat="1" ht="15" x14ac:dyDescent="0.25"/>
    <row r="64" customFormat="1" ht="15" x14ac:dyDescent="0.25"/>
    <row r="65" customFormat="1" ht="15" x14ac:dyDescent="0.25"/>
    <row r="66" customFormat="1" ht="15" x14ac:dyDescent="0.25"/>
    <row r="67" customFormat="1" ht="15" x14ac:dyDescent="0.25"/>
    <row r="68" customFormat="1" ht="15" x14ac:dyDescent="0.25"/>
    <row r="69" customFormat="1" ht="15" x14ac:dyDescent="0.25"/>
    <row r="70" customFormat="1" ht="15" x14ac:dyDescent="0.25"/>
    <row r="71" customFormat="1" ht="15" x14ac:dyDescent="0.25"/>
    <row r="72" customFormat="1" ht="15" x14ac:dyDescent="0.25"/>
    <row r="73" customFormat="1" ht="15" x14ac:dyDescent="0.25"/>
    <row r="74" customFormat="1" ht="15" x14ac:dyDescent="0.25"/>
    <row r="75" customFormat="1" ht="15" x14ac:dyDescent="0.25"/>
    <row r="76" customFormat="1" ht="15" x14ac:dyDescent="0.25"/>
    <row r="77" customFormat="1" ht="15" x14ac:dyDescent="0.25"/>
    <row r="78" customFormat="1" ht="15" x14ac:dyDescent="0.25"/>
    <row r="79" customFormat="1" ht="15" x14ac:dyDescent="0.25"/>
    <row r="80" customFormat="1" ht="15" x14ac:dyDescent="0.25"/>
    <row r="81" customFormat="1" ht="15" x14ac:dyDescent="0.25"/>
    <row r="82" customFormat="1" ht="15" x14ac:dyDescent="0.25"/>
    <row r="83" customFormat="1" ht="15" x14ac:dyDescent="0.25"/>
    <row r="84" customFormat="1" ht="15" x14ac:dyDescent="0.25"/>
    <row r="85" customFormat="1" ht="15" x14ac:dyDescent="0.25"/>
    <row r="86" customFormat="1" ht="15" x14ac:dyDescent="0.25"/>
    <row r="87" customFormat="1" ht="15" x14ac:dyDescent="0.25"/>
    <row r="88" customFormat="1" ht="15" x14ac:dyDescent="0.25"/>
    <row r="89" customFormat="1" ht="15" x14ac:dyDescent="0.25"/>
  </sheetData>
  <mergeCells count="3">
    <mergeCell ref="B3:F3"/>
    <mergeCell ref="B20:F20"/>
    <mergeCell ref="B37:E37"/>
  </mergeCells>
  <pageMargins left="0.59055118110236227" right="0.59055118110236227" top="0.59055118110236227" bottom="0.59055118110236227" header="0.31496062992125984" footer="0.31496062992125984"/>
  <pageSetup paperSize="9" orientation="landscape" r:id="rId1"/>
  <headerFooter>
    <oddHeader>&amp;C&amp;A</oddHeader>
    <oddFooter>&amp;L&amp;T
&amp;D&amp;RVorname Nachname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89"/>
  <sheetViews>
    <sheetView showFormulas="1" tabSelected="1" topLeftCell="A19" zoomScaleNormal="100" zoomScalePageLayoutView="90" workbookViewId="0">
      <selection activeCell="B44" sqref="B44"/>
    </sheetView>
  </sheetViews>
  <sheetFormatPr baseColWidth="10" defaultRowHeight="12.75" x14ac:dyDescent="0.2"/>
  <cols>
    <col min="1" max="1" width="2.85546875" style="1" customWidth="1"/>
    <col min="2" max="2" width="7.7109375" style="1" customWidth="1"/>
    <col min="3" max="3" width="9.42578125" style="1" customWidth="1"/>
    <col min="4" max="4" width="9" style="1" bestFit="1" customWidth="1"/>
    <col min="5" max="5" width="15.7109375" style="1" bestFit="1" customWidth="1"/>
    <col min="6" max="6" width="9.5703125" style="1" customWidth="1"/>
    <col min="7" max="7" width="11.42578125" style="1"/>
    <col min="8" max="8" width="13.140625" style="1" customWidth="1"/>
    <col min="9" max="9" width="14.42578125" style="1" customWidth="1"/>
    <col min="10" max="11" width="11.42578125" style="1"/>
    <col min="12" max="12" width="15.28515625" style="1" customWidth="1"/>
    <col min="13" max="16384" width="11.42578125" style="1"/>
  </cols>
  <sheetData>
    <row r="3" spans="2:14" ht="15.75" x14ac:dyDescent="0.25">
      <c r="B3" s="29" t="s">
        <v>58</v>
      </c>
      <c r="C3" s="29"/>
      <c r="D3" s="29"/>
      <c r="E3" s="29"/>
      <c r="F3" s="29"/>
      <c r="I3"/>
      <c r="J3"/>
      <c r="K3"/>
      <c r="L3"/>
      <c r="M3"/>
      <c r="N3"/>
    </row>
    <row r="4" spans="2:14" ht="15" x14ac:dyDescent="0.25">
      <c r="B4" s="8"/>
      <c r="C4" s="8"/>
      <c r="D4" s="8"/>
      <c r="E4" s="8"/>
      <c r="I4"/>
      <c r="J4"/>
      <c r="K4"/>
      <c r="L4"/>
      <c r="M4"/>
      <c r="N4"/>
    </row>
    <row r="5" spans="2:14" ht="51.75" x14ac:dyDescent="0.25">
      <c r="B5" s="2" t="s">
        <v>0</v>
      </c>
      <c r="C5" s="3" t="s">
        <v>1</v>
      </c>
      <c r="D5" s="3" t="s">
        <v>2</v>
      </c>
      <c r="E5" s="11" t="s">
        <v>41</v>
      </c>
      <c r="F5" s="12" t="s">
        <v>49</v>
      </c>
      <c r="I5"/>
      <c r="J5"/>
      <c r="K5"/>
      <c r="L5"/>
      <c r="M5"/>
      <c r="N5"/>
    </row>
    <row r="6" spans="2:14" ht="15" x14ac:dyDescent="0.25">
      <c r="B6" s="4">
        <v>418</v>
      </c>
      <c r="C6" s="5" t="s">
        <v>3</v>
      </c>
      <c r="D6" s="5" t="s">
        <v>4</v>
      </c>
      <c r="E6" s="13">
        <v>44119</v>
      </c>
      <c r="F6" s="15">
        <f>YEAR(E6)</f>
        <v>2020</v>
      </c>
      <c r="I6"/>
      <c r="J6"/>
      <c r="K6"/>
      <c r="L6"/>
      <c r="M6"/>
      <c r="N6"/>
    </row>
    <row r="7" spans="2:14" ht="15" x14ac:dyDescent="0.25">
      <c r="B7" s="6">
        <v>218</v>
      </c>
      <c r="C7" s="7" t="s">
        <v>9</v>
      </c>
      <c r="D7" s="7" t="s">
        <v>10</v>
      </c>
      <c r="E7" s="14">
        <v>44317</v>
      </c>
      <c r="F7" s="16">
        <f t="shared" ref="F7:F17" si="0">YEAR(E7)</f>
        <v>2021</v>
      </c>
      <c r="I7"/>
      <c r="J7"/>
      <c r="K7"/>
      <c r="L7"/>
      <c r="M7"/>
      <c r="N7"/>
    </row>
    <row r="8" spans="2:14" ht="15" x14ac:dyDescent="0.25">
      <c r="B8" s="4">
        <v>420</v>
      </c>
      <c r="C8" s="5" t="s">
        <v>15</v>
      </c>
      <c r="D8" s="5" t="s">
        <v>16</v>
      </c>
      <c r="E8" s="13">
        <v>43834</v>
      </c>
      <c r="F8" s="15">
        <f t="shared" si="0"/>
        <v>2020</v>
      </c>
      <c r="I8"/>
      <c r="J8"/>
      <c r="K8"/>
      <c r="L8"/>
      <c r="M8"/>
      <c r="N8"/>
    </row>
    <row r="9" spans="2:14" ht="15" x14ac:dyDescent="0.25">
      <c r="B9" s="6">
        <v>265</v>
      </c>
      <c r="C9" s="7" t="s">
        <v>17</v>
      </c>
      <c r="D9" s="7" t="s">
        <v>18</v>
      </c>
      <c r="E9" s="14">
        <v>44934</v>
      </c>
      <c r="F9" s="16">
        <f t="shared" si="0"/>
        <v>2023</v>
      </c>
      <c r="I9"/>
      <c r="J9"/>
      <c r="K9"/>
      <c r="L9"/>
      <c r="M9"/>
      <c r="N9"/>
    </row>
    <row r="10" spans="2:14" ht="15" x14ac:dyDescent="0.25">
      <c r="B10" s="4">
        <v>384</v>
      </c>
      <c r="C10" s="5" t="s">
        <v>21</v>
      </c>
      <c r="D10" s="5" t="s">
        <v>22</v>
      </c>
      <c r="E10" s="13">
        <v>44655</v>
      </c>
      <c r="F10" s="15">
        <f t="shared" si="0"/>
        <v>2022</v>
      </c>
      <c r="I10"/>
      <c r="J10"/>
      <c r="K10"/>
      <c r="L10"/>
      <c r="M10"/>
      <c r="N10"/>
    </row>
    <row r="11" spans="2:14" ht="15" x14ac:dyDescent="0.25">
      <c r="B11" s="6">
        <v>452</v>
      </c>
      <c r="C11" s="7" t="s">
        <v>23</v>
      </c>
      <c r="D11" s="7" t="s">
        <v>24</v>
      </c>
      <c r="E11" s="14">
        <v>44913</v>
      </c>
      <c r="F11" s="16">
        <f t="shared" si="0"/>
        <v>2022</v>
      </c>
      <c r="I11"/>
      <c r="J11"/>
      <c r="K11"/>
      <c r="L11"/>
      <c r="M11"/>
      <c r="N11"/>
    </row>
    <row r="12" spans="2:14" ht="15" x14ac:dyDescent="0.25">
      <c r="B12" s="4">
        <v>286</v>
      </c>
      <c r="C12" s="5" t="s">
        <v>27</v>
      </c>
      <c r="D12" s="5" t="s">
        <v>28</v>
      </c>
      <c r="E12" s="13">
        <v>43916</v>
      </c>
      <c r="F12" s="15">
        <f t="shared" si="0"/>
        <v>2020</v>
      </c>
      <c r="I12"/>
      <c r="J12"/>
      <c r="K12"/>
      <c r="L12"/>
      <c r="M12"/>
      <c r="N12"/>
    </row>
    <row r="13" spans="2:14" ht="15" x14ac:dyDescent="0.25">
      <c r="B13" s="6">
        <v>186</v>
      </c>
      <c r="C13" s="7" t="s">
        <v>29</v>
      </c>
      <c r="D13" s="7" t="s">
        <v>30</v>
      </c>
      <c r="E13" s="14">
        <v>44036</v>
      </c>
      <c r="F13" s="16">
        <f t="shared" si="0"/>
        <v>2020</v>
      </c>
      <c r="I13"/>
      <c r="J13"/>
      <c r="K13"/>
      <c r="L13"/>
      <c r="M13"/>
      <c r="N13"/>
    </row>
    <row r="14" spans="2:14" ht="15" x14ac:dyDescent="0.25">
      <c r="B14" s="4">
        <v>276</v>
      </c>
      <c r="C14" s="5" t="s">
        <v>31</v>
      </c>
      <c r="D14" s="5" t="s">
        <v>32</v>
      </c>
      <c r="E14" s="13">
        <v>44238</v>
      </c>
      <c r="F14" s="15">
        <f t="shared" si="0"/>
        <v>2021</v>
      </c>
      <c r="I14"/>
      <c r="J14"/>
      <c r="K14"/>
      <c r="L14"/>
      <c r="M14"/>
      <c r="N14"/>
    </row>
    <row r="15" spans="2:14" ht="15" x14ac:dyDescent="0.25">
      <c r="B15" s="6">
        <v>151</v>
      </c>
      <c r="C15" s="7" t="s">
        <v>33</v>
      </c>
      <c r="D15" s="7" t="s">
        <v>34</v>
      </c>
      <c r="E15" s="14">
        <v>45050</v>
      </c>
      <c r="F15" s="16">
        <f t="shared" si="0"/>
        <v>2023</v>
      </c>
      <c r="I15"/>
      <c r="J15"/>
      <c r="K15"/>
      <c r="L15"/>
      <c r="M15"/>
      <c r="N15"/>
    </row>
    <row r="16" spans="2:14" ht="15" x14ac:dyDescent="0.25">
      <c r="B16" s="4">
        <v>284</v>
      </c>
      <c r="C16" s="5" t="s">
        <v>35</v>
      </c>
      <c r="D16" s="5" t="s">
        <v>36</v>
      </c>
      <c r="E16" s="13">
        <v>44016</v>
      </c>
      <c r="F16" s="15">
        <f t="shared" si="0"/>
        <v>2020</v>
      </c>
      <c r="I16"/>
      <c r="J16"/>
      <c r="K16"/>
      <c r="L16"/>
      <c r="M16"/>
      <c r="N16"/>
    </row>
    <row r="17" spans="2:14" ht="15" x14ac:dyDescent="0.25">
      <c r="B17" s="6">
        <v>244</v>
      </c>
      <c r="C17" s="7" t="s">
        <v>39</v>
      </c>
      <c r="D17" s="7" t="s">
        <v>40</v>
      </c>
      <c r="E17" s="14">
        <v>43937</v>
      </c>
      <c r="F17" s="16">
        <f t="shared" si="0"/>
        <v>2020</v>
      </c>
      <c r="I17"/>
      <c r="J17"/>
      <c r="K17"/>
      <c r="L17"/>
      <c r="M17"/>
      <c r="N17"/>
    </row>
    <row r="18" spans="2:14" ht="15" x14ac:dyDescent="0.25">
      <c r="E18" s="22" t="s">
        <v>51</v>
      </c>
      <c r="F18" s="23">
        <f>COUNT(F6:F17)</f>
        <v>12</v>
      </c>
      <c r="I18"/>
      <c r="J18"/>
      <c r="K18"/>
      <c r="L18"/>
      <c r="M18"/>
      <c r="N18"/>
    </row>
    <row r="19" spans="2:14" ht="15" x14ac:dyDescent="0.25">
      <c r="I19"/>
      <c r="J19"/>
      <c r="K19"/>
      <c r="L19"/>
      <c r="M19"/>
      <c r="N19"/>
    </row>
    <row r="20" spans="2:14" ht="15.75" x14ac:dyDescent="0.25">
      <c r="B20" s="29" t="s">
        <v>57</v>
      </c>
      <c r="C20" s="29"/>
      <c r="D20" s="29"/>
      <c r="E20" s="29"/>
      <c r="F20" s="29"/>
      <c r="I20"/>
      <c r="J20"/>
      <c r="K20"/>
      <c r="L20"/>
      <c r="M20"/>
      <c r="N20"/>
    </row>
    <row r="21" spans="2:14" ht="15" x14ac:dyDescent="0.25">
      <c r="I21"/>
      <c r="J21"/>
      <c r="K21"/>
      <c r="L21"/>
      <c r="M21"/>
      <c r="N21"/>
    </row>
    <row r="22" spans="2:14" ht="51.75" x14ac:dyDescent="0.25">
      <c r="B22" s="2" t="s">
        <v>0</v>
      </c>
      <c r="C22" s="3" t="s">
        <v>1</v>
      </c>
      <c r="D22" s="3" t="s">
        <v>2</v>
      </c>
      <c r="E22" s="11" t="s">
        <v>42</v>
      </c>
      <c r="F22" s="17" t="s">
        <v>50</v>
      </c>
      <c r="I22"/>
      <c r="J22"/>
      <c r="K22"/>
      <c r="L22"/>
      <c r="M22"/>
      <c r="N22"/>
    </row>
    <row r="23" spans="2:14" ht="15" x14ac:dyDescent="0.25">
      <c r="B23" s="4">
        <v>935</v>
      </c>
      <c r="C23" s="5" t="s">
        <v>5</v>
      </c>
      <c r="D23" s="5" t="s">
        <v>6</v>
      </c>
      <c r="E23" s="13">
        <v>44724</v>
      </c>
      <c r="F23" s="18">
        <f>YEAR(E23)</f>
        <v>2022</v>
      </c>
      <c r="I23"/>
      <c r="J23"/>
      <c r="K23"/>
      <c r="L23"/>
      <c r="M23"/>
      <c r="N23"/>
    </row>
    <row r="24" spans="2:14" ht="15" x14ac:dyDescent="0.25">
      <c r="B24" s="6">
        <v>822</v>
      </c>
      <c r="C24" s="7" t="s">
        <v>7</v>
      </c>
      <c r="D24" s="7" t="s">
        <v>8</v>
      </c>
      <c r="E24" s="14">
        <v>44377</v>
      </c>
      <c r="F24" s="19">
        <f t="shared" ref="F24:F33" si="1">YEAR(E24)</f>
        <v>2021</v>
      </c>
      <c r="I24"/>
      <c r="J24"/>
      <c r="K24"/>
      <c r="L24"/>
      <c r="M24"/>
      <c r="N24"/>
    </row>
    <row r="25" spans="2:14" ht="15" x14ac:dyDescent="0.25">
      <c r="B25" s="4">
        <v>752</v>
      </c>
      <c r="C25" s="5" t="s">
        <v>11</v>
      </c>
      <c r="D25" s="5" t="s">
        <v>12</v>
      </c>
      <c r="E25" s="13">
        <v>44006</v>
      </c>
      <c r="F25" s="18">
        <f t="shared" si="1"/>
        <v>2020</v>
      </c>
      <c r="I25"/>
      <c r="J25"/>
      <c r="K25"/>
      <c r="L25"/>
      <c r="M25"/>
      <c r="N25"/>
    </row>
    <row r="26" spans="2:14" ht="15" x14ac:dyDescent="0.25">
      <c r="B26" s="6">
        <v>712</v>
      </c>
      <c r="C26" s="7" t="s">
        <v>13</v>
      </c>
      <c r="D26" s="7" t="s">
        <v>14</v>
      </c>
      <c r="E26" s="14">
        <v>44006</v>
      </c>
      <c r="F26" s="19">
        <f t="shared" si="1"/>
        <v>2020</v>
      </c>
      <c r="I26"/>
      <c r="J26"/>
      <c r="K26"/>
      <c r="L26"/>
      <c r="M26"/>
      <c r="N26"/>
    </row>
    <row r="27" spans="2:14" ht="15" x14ac:dyDescent="0.25">
      <c r="B27" s="4">
        <v>813</v>
      </c>
      <c r="C27" s="5" t="s">
        <v>19</v>
      </c>
      <c r="D27" s="5" t="s">
        <v>20</v>
      </c>
      <c r="E27" s="13">
        <v>44377</v>
      </c>
      <c r="F27" s="18">
        <f t="shared" si="1"/>
        <v>2021</v>
      </c>
      <c r="I27"/>
      <c r="J27"/>
      <c r="K27"/>
      <c r="L27"/>
      <c r="M27"/>
      <c r="N27"/>
    </row>
    <row r="28" spans="2:14" ht="15" x14ac:dyDescent="0.25">
      <c r="B28" s="6">
        <v>920</v>
      </c>
      <c r="C28" s="7" t="s">
        <v>25</v>
      </c>
      <c r="D28" s="7" t="s">
        <v>26</v>
      </c>
      <c r="E28" s="14">
        <v>44724</v>
      </c>
      <c r="F28" s="19">
        <f t="shared" si="1"/>
        <v>2022</v>
      </c>
      <c r="I28"/>
      <c r="J28"/>
      <c r="K28"/>
      <c r="L28"/>
      <c r="M28"/>
      <c r="N28"/>
    </row>
    <row r="29" spans="2:14" ht="15" x14ac:dyDescent="0.25">
      <c r="B29" s="4">
        <v>918</v>
      </c>
      <c r="C29" s="5" t="s">
        <v>37</v>
      </c>
      <c r="D29" s="5" t="s">
        <v>38</v>
      </c>
      <c r="E29" s="13">
        <v>44724</v>
      </c>
      <c r="F29" s="18">
        <f t="shared" si="1"/>
        <v>2022</v>
      </c>
      <c r="I29"/>
      <c r="J29"/>
      <c r="K29"/>
      <c r="L29"/>
      <c r="M29"/>
      <c r="N29"/>
    </row>
    <row r="30" spans="2:14" ht="15" x14ac:dyDescent="0.25">
      <c r="B30" s="6">
        <v>905</v>
      </c>
      <c r="C30" s="7" t="s">
        <v>43</v>
      </c>
      <c r="D30" s="7" t="s">
        <v>10</v>
      </c>
      <c r="E30" s="14">
        <v>44724</v>
      </c>
      <c r="F30" s="19">
        <f t="shared" si="1"/>
        <v>2022</v>
      </c>
      <c r="I30"/>
      <c r="J30"/>
      <c r="K30"/>
      <c r="L30"/>
      <c r="M30"/>
      <c r="N30"/>
    </row>
    <row r="31" spans="2:14" ht="15" x14ac:dyDescent="0.25">
      <c r="B31" s="9">
        <v>814</v>
      </c>
      <c r="C31" s="10" t="s">
        <v>44</v>
      </c>
      <c r="D31" s="10" t="s">
        <v>45</v>
      </c>
      <c r="E31" s="21">
        <v>44341</v>
      </c>
      <c r="F31" s="20">
        <f t="shared" si="1"/>
        <v>2021</v>
      </c>
      <c r="I31"/>
      <c r="J31"/>
      <c r="K31"/>
      <c r="L31"/>
      <c r="M31"/>
      <c r="N31"/>
    </row>
    <row r="32" spans="2:14" ht="15" x14ac:dyDescent="0.25">
      <c r="B32" s="6">
        <v>1002</v>
      </c>
      <c r="C32" s="7" t="s">
        <v>46</v>
      </c>
      <c r="D32" s="7" t="s">
        <v>47</v>
      </c>
      <c r="E32" s="14">
        <v>45107</v>
      </c>
      <c r="F32" s="19">
        <f t="shared" si="1"/>
        <v>2023</v>
      </c>
      <c r="I32"/>
      <c r="J32"/>
      <c r="K32"/>
      <c r="L32"/>
      <c r="M32"/>
      <c r="N32"/>
    </row>
    <row r="33" spans="2:6" x14ac:dyDescent="0.2">
      <c r="B33" s="9">
        <v>958</v>
      </c>
      <c r="C33" s="10" t="s">
        <v>48</v>
      </c>
      <c r="D33" s="10" t="s">
        <v>16</v>
      </c>
      <c r="E33" s="21">
        <v>44724</v>
      </c>
      <c r="F33" s="20">
        <f t="shared" si="1"/>
        <v>2022</v>
      </c>
    </row>
    <row r="34" spans="2:6" x14ac:dyDescent="0.2">
      <c r="E34" s="22" t="s">
        <v>51</v>
      </c>
      <c r="F34" s="23">
        <f>COUNT(F23:F33)</f>
        <v>11</v>
      </c>
    </row>
    <row r="37" spans="2:6" ht="27.75" customHeight="1" x14ac:dyDescent="0.2">
      <c r="B37" s="30" t="s">
        <v>59</v>
      </c>
      <c r="C37" s="31"/>
      <c r="D37" s="31"/>
      <c r="E37" s="31"/>
      <c r="F37" s="27">
        <f>(F18-F34)/F34</f>
        <v>9.0909090909090912E-2</v>
      </c>
    </row>
    <row r="39" spans="2:6" ht="63.75" x14ac:dyDescent="0.2">
      <c r="B39" s="24" t="s">
        <v>49</v>
      </c>
      <c r="C39" s="25" t="s">
        <v>52</v>
      </c>
      <c r="D39" s="25" t="s">
        <v>53</v>
      </c>
      <c r="E39" s="25" t="s">
        <v>54</v>
      </c>
      <c r="F39" s="25" t="s">
        <v>55</v>
      </c>
    </row>
    <row r="40" spans="2:6" x14ac:dyDescent="0.2">
      <c r="B40" s="1">
        <v>2022</v>
      </c>
      <c r="C40" s="26">
        <f>COUNTIF($F$6:$F$17,B40)</f>
        <v>2</v>
      </c>
      <c r="D40" s="27">
        <f>C40/$F$18</f>
        <v>0.16666666666666666</v>
      </c>
      <c r="E40" s="1">
        <f>COUNTIF($F$23:$F$33,B40)</f>
        <v>5</v>
      </c>
      <c r="F40" s="27">
        <f>E40/$F$34</f>
        <v>0.45454545454545453</v>
      </c>
    </row>
    <row r="41" spans="2:6" x14ac:dyDescent="0.2">
      <c r="B41" s="1">
        <v>2023</v>
      </c>
      <c r="C41" s="28">
        <f t="shared" ref="C41:C43" si="2">COUNTIF($F$6:$F$17,B41)</f>
        <v>2</v>
      </c>
      <c r="D41" s="27">
        <f t="shared" ref="D41:D43" si="3">C41/$F$18</f>
        <v>0.16666666666666666</v>
      </c>
      <c r="E41" s="1">
        <f t="shared" ref="E41:E43" si="4">COUNTIF($F$23:$F$33,B41)</f>
        <v>1</v>
      </c>
      <c r="F41" s="27">
        <f t="shared" ref="F41:F43" si="5">E41/$F$34</f>
        <v>9.0909090909090912E-2</v>
      </c>
    </row>
    <row r="42" spans="2:6" x14ac:dyDescent="0.2">
      <c r="B42" s="1">
        <v>2024</v>
      </c>
      <c r="C42" s="28">
        <f t="shared" si="2"/>
        <v>0</v>
      </c>
      <c r="D42" s="27">
        <f t="shared" si="3"/>
        <v>0</v>
      </c>
      <c r="E42" s="1">
        <f t="shared" si="4"/>
        <v>0</v>
      </c>
      <c r="F42" s="27">
        <f t="shared" si="5"/>
        <v>0</v>
      </c>
    </row>
    <row r="43" spans="2:6" x14ac:dyDescent="0.2">
      <c r="B43" s="1">
        <v>2025</v>
      </c>
      <c r="C43" s="28">
        <f t="shared" si="2"/>
        <v>0</v>
      </c>
      <c r="D43" s="27">
        <f t="shared" si="3"/>
        <v>0</v>
      </c>
      <c r="E43" s="1">
        <f t="shared" si="4"/>
        <v>0</v>
      </c>
      <c r="F43" s="27">
        <f t="shared" si="5"/>
        <v>0</v>
      </c>
    </row>
    <row r="45" spans="2:6" ht="11.25" customHeight="1" x14ac:dyDescent="0.2"/>
    <row r="46" spans="2:6" hidden="1" x14ac:dyDescent="0.2"/>
    <row r="47" spans="2:6" customFormat="1" ht="15" x14ac:dyDescent="0.25"/>
    <row r="48" spans="2:6" customFormat="1" ht="15" x14ac:dyDescent="0.25"/>
    <row r="49" customFormat="1" ht="15" x14ac:dyDescent="0.25"/>
    <row r="50" customFormat="1" ht="15" x14ac:dyDescent="0.25"/>
    <row r="51" customFormat="1" ht="15" x14ac:dyDescent="0.25"/>
    <row r="52" customFormat="1" ht="15" x14ac:dyDescent="0.25"/>
    <row r="53" customFormat="1" ht="15" x14ac:dyDescent="0.25"/>
    <row r="54" customFormat="1" ht="15" x14ac:dyDescent="0.25"/>
    <row r="55" customFormat="1" ht="15" x14ac:dyDescent="0.25"/>
    <row r="56" customFormat="1" ht="15" x14ac:dyDescent="0.25"/>
    <row r="57" customFormat="1" ht="15" x14ac:dyDescent="0.25"/>
    <row r="58" customFormat="1" ht="15" x14ac:dyDescent="0.25"/>
    <row r="59" customFormat="1" ht="15" x14ac:dyDescent="0.25"/>
    <row r="60" customFormat="1" ht="15" x14ac:dyDescent="0.25"/>
    <row r="61" customFormat="1" ht="15" x14ac:dyDescent="0.25"/>
    <row r="62" customFormat="1" ht="15" x14ac:dyDescent="0.25"/>
    <row r="63" customFormat="1" ht="15" x14ac:dyDescent="0.25"/>
    <row r="64" customFormat="1" ht="15" x14ac:dyDescent="0.25"/>
    <row r="65" customFormat="1" ht="15" x14ac:dyDescent="0.25"/>
    <row r="66" customFormat="1" ht="15" x14ac:dyDescent="0.25"/>
    <row r="67" customFormat="1" ht="15" x14ac:dyDescent="0.25"/>
    <row r="68" customFormat="1" ht="15" x14ac:dyDescent="0.25"/>
    <row r="69" customFormat="1" ht="15" x14ac:dyDescent="0.25"/>
    <row r="70" customFormat="1" ht="15" x14ac:dyDescent="0.25"/>
    <row r="71" customFormat="1" ht="15" x14ac:dyDescent="0.25"/>
    <row r="72" customFormat="1" ht="15" x14ac:dyDescent="0.25"/>
    <row r="73" customFormat="1" ht="15" x14ac:dyDescent="0.25"/>
    <row r="74" customFormat="1" ht="15" x14ac:dyDescent="0.25"/>
    <row r="75" customFormat="1" ht="15" x14ac:dyDescent="0.25"/>
    <row r="76" customFormat="1" ht="15" x14ac:dyDescent="0.25"/>
    <row r="77" customFormat="1" ht="15" x14ac:dyDescent="0.25"/>
    <row r="78" customFormat="1" ht="15" x14ac:dyDescent="0.25"/>
    <row r="79" customFormat="1" ht="15" x14ac:dyDescent="0.25"/>
    <row r="80" customFormat="1" ht="15" x14ac:dyDescent="0.25"/>
    <row r="81" customFormat="1" ht="15" x14ac:dyDescent="0.25"/>
    <row r="82" customFormat="1" ht="15" x14ac:dyDescent="0.25"/>
    <row r="83" customFormat="1" ht="15" x14ac:dyDescent="0.25"/>
    <row r="84" customFormat="1" ht="15" x14ac:dyDescent="0.25"/>
    <row r="85" customFormat="1" ht="15" x14ac:dyDescent="0.25"/>
    <row r="86" customFormat="1" ht="15" x14ac:dyDescent="0.25"/>
    <row r="87" customFormat="1" ht="15" x14ac:dyDescent="0.25"/>
    <row r="88" customFormat="1" ht="15" x14ac:dyDescent="0.25"/>
    <row r="89" customFormat="1" ht="15" x14ac:dyDescent="0.25"/>
  </sheetData>
  <mergeCells count="3">
    <mergeCell ref="B3:F3"/>
    <mergeCell ref="B20:F20"/>
    <mergeCell ref="B37:E37"/>
  </mergeCells>
  <pageMargins left="0.59055118110236227" right="0.59055118110236227" top="0.59055118110236227" bottom="0.59055118110236227" header="0.31496062992125984" footer="0.31496062992125984"/>
  <pageSetup paperSize="9" orientation="landscape" r:id="rId1"/>
  <headerFooter>
    <oddHeader>&amp;C&amp;A</oddHeader>
    <oddFooter>&amp;L&amp;T
&amp;D&amp;RVorname Nachname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Auswertung Ruhestand</vt:lpstr>
      <vt:lpstr>Formeln Auswertung Ruhestand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WIFA</dc:creator>
  <cp:lastModifiedBy>Administrator</cp:lastModifiedBy>
  <cp:lastPrinted>2020-10-06T07:45:14Z</cp:lastPrinted>
  <dcterms:created xsi:type="dcterms:W3CDTF">2019-01-14T07:12:29Z</dcterms:created>
  <dcterms:modified xsi:type="dcterms:W3CDTF">2022-01-13T14:34:01Z</dcterms:modified>
</cp:coreProperties>
</file>