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wnload_Dateien\Loesungen_2020\Kap_6_Excel\"/>
    </mc:Choice>
  </mc:AlternateContent>
  <bookViews>
    <workbookView xWindow="0" yWindow="0" windowWidth="25200" windowHeight="11385"/>
  </bookViews>
  <sheets>
    <sheet name="Bonussystem" sheetId="1" r:id="rId1"/>
    <sheet name="Formeln Bonussystem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1" l="1"/>
  <c r="F26" i="4" l="1"/>
  <c r="G26" i="4" s="1"/>
  <c r="H26" i="4" s="1"/>
  <c r="I26" i="4" s="1"/>
  <c r="E26" i="4"/>
  <c r="D26" i="4"/>
  <c r="C26" i="4"/>
  <c r="E25" i="4"/>
  <c r="F25" i="4" s="1"/>
  <c r="G25" i="4" s="1"/>
  <c r="H25" i="4" s="1"/>
  <c r="I25" i="4" s="1"/>
  <c r="D25" i="4"/>
  <c r="C25" i="4"/>
  <c r="F24" i="4"/>
  <c r="G24" i="4" s="1"/>
  <c r="H24" i="4" s="1"/>
  <c r="I24" i="4" s="1"/>
  <c r="E24" i="4"/>
  <c r="D24" i="4"/>
  <c r="C24" i="4"/>
  <c r="E23" i="4"/>
  <c r="F23" i="4" s="1"/>
  <c r="G23" i="4" s="1"/>
  <c r="H23" i="4" s="1"/>
  <c r="I23" i="4" s="1"/>
  <c r="D23" i="4"/>
  <c r="C23" i="4"/>
  <c r="F22" i="4"/>
  <c r="G22" i="4" s="1"/>
  <c r="H22" i="4" s="1"/>
  <c r="I22" i="4" s="1"/>
  <c r="E22" i="4"/>
  <c r="D22" i="4"/>
  <c r="C22" i="4"/>
  <c r="G16" i="4"/>
  <c r="F16" i="4"/>
  <c r="G15" i="4"/>
  <c r="F15" i="4"/>
  <c r="G14" i="4"/>
  <c r="F14" i="4"/>
  <c r="G13" i="4"/>
  <c r="F13" i="4"/>
  <c r="G12" i="4"/>
  <c r="F12" i="4"/>
  <c r="I2" i="4"/>
  <c r="I23" i="1" l="1"/>
  <c r="I24" i="1"/>
  <c r="I25" i="1"/>
  <c r="I26" i="1"/>
  <c r="I22" i="1"/>
  <c r="H23" i="1"/>
  <c r="H24" i="1"/>
  <c r="H25" i="1"/>
  <c r="H26" i="1"/>
  <c r="H22" i="1"/>
  <c r="F23" i="1"/>
  <c r="G23" i="1" s="1"/>
  <c r="F24" i="1"/>
  <c r="G24" i="1" s="1"/>
  <c r="F25" i="1"/>
  <c r="G25" i="1" s="1"/>
  <c r="F26" i="1"/>
  <c r="G26" i="1" s="1"/>
  <c r="F22" i="1"/>
  <c r="G22" i="1" s="1"/>
  <c r="D23" i="1"/>
  <c r="E23" i="1"/>
  <c r="D24" i="1"/>
  <c r="E24" i="1"/>
  <c r="D25" i="1"/>
  <c r="E25" i="1"/>
  <c r="D26" i="1"/>
  <c r="E26" i="1"/>
  <c r="E22" i="1"/>
  <c r="D22" i="1"/>
  <c r="C23" i="1"/>
  <c r="C24" i="1"/>
  <c r="C25" i="1"/>
  <c r="C26" i="1"/>
  <c r="C22" i="1"/>
  <c r="G13" i="1"/>
  <c r="G14" i="1"/>
  <c r="G15" i="1"/>
  <c r="G16" i="1"/>
  <c r="G12" i="1"/>
  <c r="F13" i="1"/>
  <c r="F14" i="1"/>
  <c r="F15" i="1"/>
  <c r="F16" i="1"/>
  <c r="F12" i="1"/>
</calcChain>
</file>

<file path=xl/sharedStrings.xml><?xml version="1.0" encoding="utf-8"?>
<sst xmlns="http://schemas.openxmlformats.org/spreadsheetml/2006/main" count="74" uniqueCount="26">
  <si>
    <t>Bonussystem Außendienst Habermann und Partner KG</t>
  </si>
  <si>
    <t>Stand:</t>
  </si>
  <si>
    <t>Bonus</t>
  </si>
  <si>
    <t>Grundgehalt:</t>
  </si>
  <si>
    <t>ab</t>
  </si>
  <si>
    <t>Vorname</t>
  </si>
  <si>
    <t>Nachname</t>
  </si>
  <si>
    <t>Meier</t>
  </si>
  <si>
    <t>Petra</t>
  </si>
  <si>
    <t>Pers.Nr.</t>
  </si>
  <si>
    <t>Umsatz</t>
  </si>
  <si>
    <t>Gehalt</t>
  </si>
  <si>
    <t>Vogel</t>
  </si>
  <si>
    <t>Manfred</t>
  </si>
  <si>
    <t>Herold</t>
  </si>
  <si>
    <t>Inge</t>
  </si>
  <si>
    <t>Achtermann</t>
  </si>
  <si>
    <t>Grietje</t>
  </si>
  <si>
    <t>Faltkrog</t>
  </si>
  <si>
    <t>Einnar</t>
  </si>
  <si>
    <t>Altes Bonussystem</t>
  </si>
  <si>
    <t>Neues Bonussystem</t>
  </si>
  <si>
    <t>Bonusstaffel</t>
  </si>
  <si>
    <t>Bonussatz</t>
  </si>
  <si>
    <t>Mehrgehalt</t>
  </si>
  <si>
    <t>Mehrgehalt prozentual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</si>
</sst>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44" fontId="2" fillId="0" borderId="0" xfId="1" applyFont="1"/>
    <xf numFmtId="0" fontId="2" fillId="0" borderId="0" xfId="0" applyFont="1" applyAlignment="1">
      <alignment horizontal="right"/>
    </xf>
    <xf numFmtId="0" fontId="2" fillId="0" borderId="2" xfId="0" applyFont="1" applyBorder="1"/>
    <xf numFmtId="44" fontId="2" fillId="0" borderId="2" xfId="1" applyFont="1" applyBorder="1"/>
    <xf numFmtId="0" fontId="4" fillId="0" borderId="0" xfId="0" applyFont="1"/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 vertical="center"/>
    </xf>
    <xf numFmtId="10" fontId="2" fillId="0" borderId="0" xfId="2" applyNumberFormat="1" applyFont="1"/>
    <xf numFmtId="14" fontId="2" fillId="0" borderId="0" xfId="0" applyNumberFormat="1" applyFont="1"/>
    <xf numFmtId="44" fontId="2" fillId="0" borderId="2" xfId="0" applyNumberFormat="1" applyFont="1" applyBorder="1"/>
    <xf numFmtId="10" fontId="2" fillId="0" borderId="2" xfId="2" applyNumberFormat="1" applyFont="1" applyBorder="1"/>
    <xf numFmtId="44" fontId="2" fillId="0" borderId="3" xfId="1" applyFont="1" applyBorder="1"/>
    <xf numFmtId="10" fontId="2" fillId="0" borderId="4" xfId="2" applyNumberFormat="1" applyFont="1" applyBorder="1"/>
    <xf numFmtId="14" fontId="2" fillId="0" borderId="0" xfId="0" quotePrefix="1" applyNumberFormat="1" applyFont="1"/>
    <xf numFmtId="0" fontId="3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Mehrgehalt neues Bonussystem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Bonussystem!$H$21</c:f>
              <c:strCache>
                <c:ptCount val="1"/>
                <c:pt idx="0">
                  <c:v>Mehrgehalt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Bonussystem!$C$22:$D$26</c:f>
              <c:multiLvlStrCache>
                <c:ptCount val="5"/>
                <c:lvl>
                  <c:pt idx="0">
                    <c:v>Petra</c:v>
                  </c:pt>
                  <c:pt idx="1">
                    <c:v>Manfred</c:v>
                  </c:pt>
                  <c:pt idx="2">
                    <c:v>Inge</c:v>
                  </c:pt>
                  <c:pt idx="3">
                    <c:v>Grietje</c:v>
                  </c:pt>
                  <c:pt idx="4">
                    <c:v>Einnar</c:v>
                  </c:pt>
                </c:lvl>
                <c:lvl>
                  <c:pt idx="0">
                    <c:v>Meier</c:v>
                  </c:pt>
                  <c:pt idx="1">
                    <c:v>Vogel</c:v>
                  </c:pt>
                  <c:pt idx="2">
                    <c:v>Herold</c:v>
                  </c:pt>
                  <c:pt idx="3">
                    <c:v>Achtermann</c:v>
                  </c:pt>
                  <c:pt idx="4">
                    <c:v>Faltkrog</c:v>
                  </c:pt>
                </c:lvl>
              </c:multiLvlStrCache>
            </c:multiLvlStrRef>
          </c:cat>
          <c:val>
            <c:numRef>
              <c:f>Bonussystem!$H$22:$H$26</c:f>
              <c:numCache>
                <c:formatCode>_("€"* #,##0.00_);_("€"* \(#,##0.00\);_("€"* "-"??_);_(@_)</c:formatCode>
                <c:ptCount val="5"/>
                <c:pt idx="0">
                  <c:v>95.900000000000091</c:v>
                </c:pt>
                <c:pt idx="1">
                  <c:v>237.80000000000018</c:v>
                </c:pt>
                <c:pt idx="2">
                  <c:v>1958</c:v>
                </c:pt>
                <c:pt idx="3">
                  <c:v>155.90000000000009</c:v>
                </c:pt>
                <c:pt idx="4">
                  <c:v>2874.0000000000009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38-4F48-B1A5-0FA585C510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20765488"/>
        <c:axId val="985273768"/>
      </c:barChart>
      <c:lineChart>
        <c:grouping val="standard"/>
        <c:varyColors val="0"/>
        <c:ser>
          <c:idx val="1"/>
          <c:order val="1"/>
          <c:tx>
            <c:strRef>
              <c:f>Bonussystem!$I$21</c:f>
              <c:strCache>
                <c:ptCount val="1"/>
                <c:pt idx="0">
                  <c:v>Mehrgehalt prozentual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Bonussystem!$C$22:$D$26</c:f>
              <c:multiLvlStrCache>
                <c:ptCount val="5"/>
                <c:lvl>
                  <c:pt idx="0">
                    <c:v>Petra</c:v>
                  </c:pt>
                  <c:pt idx="1">
                    <c:v>Manfred</c:v>
                  </c:pt>
                  <c:pt idx="2">
                    <c:v>Inge</c:v>
                  </c:pt>
                  <c:pt idx="3">
                    <c:v>Grietje</c:v>
                  </c:pt>
                  <c:pt idx="4">
                    <c:v>Einnar</c:v>
                  </c:pt>
                </c:lvl>
                <c:lvl>
                  <c:pt idx="0">
                    <c:v>Meier</c:v>
                  </c:pt>
                  <c:pt idx="1">
                    <c:v>Vogel</c:v>
                  </c:pt>
                  <c:pt idx="2">
                    <c:v>Herold</c:v>
                  </c:pt>
                  <c:pt idx="3">
                    <c:v>Achtermann</c:v>
                  </c:pt>
                  <c:pt idx="4">
                    <c:v>Faltkrog</c:v>
                  </c:pt>
                </c:lvl>
              </c:multiLvlStrCache>
            </c:multiLvlStrRef>
          </c:cat>
          <c:val>
            <c:numRef>
              <c:f>Bonussystem!$I$22:$I$26</c:f>
              <c:numCache>
                <c:formatCode>0.00%</c:formatCode>
                <c:ptCount val="5"/>
                <c:pt idx="0">
                  <c:v>4.566666666666671E-2</c:v>
                </c:pt>
                <c:pt idx="1">
                  <c:v>0.10227077240667479</c:v>
                </c:pt>
                <c:pt idx="2">
                  <c:v>0.53739536160285439</c:v>
                </c:pt>
                <c:pt idx="3">
                  <c:v>7.4238095238095284E-2</c:v>
                </c:pt>
                <c:pt idx="4">
                  <c:v>0.66366470384482179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38-4F48-B1A5-0FA585C510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5275408"/>
        <c:axId val="985275080"/>
      </c:lineChart>
      <c:catAx>
        <c:axId val="820765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5273768"/>
        <c:crosses val="autoZero"/>
        <c:auto val="1"/>
        <c:lblAlgn val="ctr"/>
        <c:lblOffset val="100"/>
        <c:noMultiLvlLbl val="0"/>
      </c:catAx>
      <c:valAx>
        <c:axId val="985273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Mehrgehalt in EUR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20765488"/>
        <c:crosses val="autoZero"/>
        <c:crossBetween val="between"/>
        <c:majorUnit val="250"/>
      </c:valAx>
      <c:valAx>
        <c:axId val="985275080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Mehrgehalt prozentual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5275408"/>
        <c:crosses val="max"/>
        <c:crossBetween val="between"/>
      </c:valAx>
      <c:catAx>
        <c:axId val="985275408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985275080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dTable>
      <c:spPr>
        <a:solidFill>
          <a:schemeClr val="bg2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180975</xdr:rowOff>
    </xdr:from>
    <xdr:to>
      <xdr:col>18</xdr:col>
      <xdr:colOff>0</xdr:colOff>
      <xdr:row>20</xdr:row>
      <xdr:rowOff>9525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362F2B3E-A59C-47C5-B2AE-AD6DEA7146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0"/>
  <sheetViews>
    <sheetView tabSelected="1" workbookViewId="0">
      <selection activeCell="I8" sqref="I8"/>
    </sheetView>
  </sheetViews>
  <sheetFormatPr baseColWidth="10" defaultRowHeight="15" x14ac:dyDescent="0.2"/>
  <cols>
    <col min="1" max="1" width="4.28515625" style="1" customWidth="1"/>
    <col min="2" max="2" width="14.85546875" style="1" customWidth="1"/>
    <col min="3" max="3" width="16.140625" style="1" bestFit="1" customWidth="1"/>
    <col min="4" max="4" width="13.42578125" style="1" bestFit="1" customWidth="1"/>
    <col min="5" max="5" width="14.85546875" style="1" bestFit="1" customWidth="1"/>
    <col min="6" max="6" width="14.7109375" style="1" bestFit="1" customWidth="1"/>
    <col min="7" max="7" width="16" style="1" bestFit="1" customWidth="1"/>
    <col min="8" max="8" width="13.85546875" style="1" bestFit="1" customWidth="1"/>
    <col min="9" max="9" width="13.7109375" style="1" bestFit="1" customWidth="1"/>
    <col min="10" max="16384" width="11.42578125" style="1"/>
  </cols>
  <sheetData>
    <row r="2" spans="2:9" ht="20.25" x14ac:dyDescent="0.3">
      <c r="B2" s="20" t="s">
        <v>0</v>
      </c>
      <c r="C2" s="20"/>
      <c r="D2" s="20"/>
      <c r="E2" s="20"/>
      <c r="F2" s="20"/>
      <c r="G2" s="20"/>
      <c r="H2" s="1" t="s">
        <v>1</v>
      </c>
      <c r="I2" s="18">
        <f ca="1">TODAY()</f>
        <v>44578</v>
      </c>
    </row>
    <row r="4" spans="2:9" ht="15.75" x14ac:dyDescent="0.25">
      <c r="B4" s="19" t="s">
        <v>2</v>
      </c>
      <c r="C4" s="19"/>
      <c r="D4" s="19"/>
      <c r="H4" s="1" t="s">
        <v>3</v>
      </c>
      <c r="I4" s="2">
        <v>2100</v>
      </c>
    </row>
    <row r="5" spans="2:9" x14ac:dyDescent="0.2">
      <c r="B5" s="3" t="s">
        <v>4</v>
      </c>
      <c r="C5" s="2">
        <v>10000</v>
      </c>
      <c r="D5" s="12">
        <v>0.02</v>
      </c>
    </row>
    <row r="6" spans="2:9" x14ac:dyDescent="0.2">
      <c r="B6" s="3" t="s">
        <v>4</v>
      </c>
      <c r="C6" s="2">
        <v>50000</v>
      </c>
      <c r="D6" s="12">
        <v>0.03</v>
      </c>
    </row>
    <row r="7" spans="2:9" x14ac:dyDescent="0.2">
      <c r="B7" s="3" t="s">
        <v>4</v>
      </c>
      <c r="C7" s="2">
        <v>100000</v>
      </c>
      <c r="D7" s="12">
        <v>0.04</v>
      </c>
    </row>
    <row r="9" spans="2:9" ht="15.75" x14ac:dyDescent="0.25">
      <c r="B9" s="6" t="s">
        <v>20</v>
      </c>
    </row>
    <row r="11" spans="2:9" ht="15.75" x14ac:dyDescent="0.25">
      <c r="B11" s="10" t="s">
        <v>9</v>
      </c>
      <c r="C11" s="7" t="s">
        <v>6</v>
      </c>
      <c r="D11" s="7" t="s">
        <v>5</v>
      </c>
      <c r="E11" s="7" t="s">
        <v>10</v>
      </c>
      <c r="F11" s="7" t="s">
        <v>2</v>
      </c>
      <c r="G11" s="7" t="s">
        <v>11</v>
      </c>
    </row>
    <row r="12" spans="2:9" x14ac:dyDescent="0.2">
      <c r="B12" s="4">
        <v>5</v>
      </c>
      <c r="C12" s="4" t="s">
        <v>7</v>
      </c>
      <c r="D12" s="4" t="s">
        <v>8</v>
      </c>
      <c r="E12" s="5">
        <v>6530</v>
      </c>
      <c r="F12" s="5">
        <f>IF(E12&lt;$C$5,0,IF(E12&lt;$C$6,E12*$D$5,IF(E12&lt;$C$7,$D$6*E12,$D$7*E12)))</f>
        <v>0</v>
      </c>
      <c r="G12" s="5">
        <f>F12+$I$4</f>
        <v>2100</v>
      </c>
    </row>
    <row r="13" spans="2:9" x14ac:dyDescent="0.2">
      <c r="B13" s="4">
        <v>3</v>
      </c>
      <c r="C13" s="4" t="s">
        <v>12</v>
      </c>
      <c r="D13" s="4" t="s">
        <v>13</v>
      </c>
      <c r="E13" s="5">
        <v>11260</v>
      </c>
      <c r="F13" s="5">
        <f t="shared" ref="F13:F16" si="0">IF(E13&lt;$C$5,0,IF(E13&lt;$C$6,E13*$D$5,IF(E13&lt;$C$7,$D$6*E13,$D$7*E13)))</f>
        <v>225.20000000000002</v>
      </c>
      <c r="G13" s="5">
        <f t="shared" ref="G13:G16" si="1">F13+$I$4</f>
        <v>2325.1999999999998</v>
      </c>
    </row>
    <row r="14" spans="2:9" x14ac:dyDescent="0.2">
      <c r="B14" s="4">
        <v>7</v>
      </c>
      <c r="C14" s="4" t="s">
        <v>14</v>
      </c>
      <c r="D14" s="4" t="s">
        <v>15</v>
      </c>
      <c r="E14" s="5">
        <v>51450</v>
      </c>
      <c r="F14" s="5">
        <f t="shared" si="0"/>
        <v>1543.5</v>
      </c>
      <c r="G14" s="5">
        <f t="shared" si="1"/>
        <v>3643.5</v>
      </c>
    </row>
    <row r="15" spans="2:9" x14ac:dyDescent="0.2">
      <c r="B15" s="4">
        <v>11</v>
      </c>
      <c r="C15" s="4" t="s">
        <v>16</v>
      </c>
      <c r="D15" s="4" t="s">
        <v>17</v>
      </c>
      <c r="E15" s="5">
        <v>8530</v>
      </c>
      <c r="F15" s="5">
        <f t="shared" si="0"/>
        <v>0</v>
      </c>
      <c r="G15" s="5">
        <f t="shared" si="1"/>
        <v>2100</v>
      </c>
    </row>
    <row r="16" spans="2:9" x14ac:dyDescent="0.2">
      <c r="B16" s="4">
        <v>8</v>
      </c>
      <c r="C16" s="4" t="s">
        <v>18</v>
      </c>
      <c r="D16" s="4" t="s">
        <v>19</v>
      </c>
      <c r="E16" s="5">
        <v>74350</v>
      </c>
      <c r="F16" s="5">
        <f t="shared" si="0"/>
        <v>2230.5</v>
      </c>
      <c r="G16" s="5">
        <f t="shared" si="1"/>
        <v>4330.5</v>
      </c>
    </row>
    <row r="19" spans="2:9" ht="15.75" x14ac:dyDescent="0.25">
      <c r="B19" s="6" t="s">
        <v>21</v>
      </c>
      <c r="H19" s="1" t="s">
        <v>3</v>
      </c>
      <c r="I19" s="2">
        <v>2000</v>
      </c>
    </row>
    <row r="21" spans="2:9" ht="31.5" x14ac:dyDescent="0.2">
      <c r="B21" s="11" t="s">
        <v>9</v>
      </c>
      <c r="C21" s="8" t="s">
        <v>6</v>
      </c>
      <c r="D21" s="8" t="s">
        <v>5</v>
      </c>
      <c r="E21" s="8" t="s">
        <v>10</v>
      </c>
      <c r="F21" s="8" t="s">
        <v>2</v>
      </c>
      <c r="G21" s="8" t="s">
        <v>11</v>
      </c>
      <c r="H21" s="8" t="s">
        <v>24</v>
      </c>
      <c r="I21" s="9" t="s">
        <v>25</v>
      </c>
    </row>
    <row r="22" spans="2:9" x14ac:dyDescent="0.2">
      <c r="B22" s="4">
        <v>5</v>
      </c>
      <c r="C22" s="4" t="str">
        <f>VLOOKUP(B22,$B$12:$E$16,2,0)</f>
        <v>Meier</v>
      </c>
      <c r="D22" s="4" t="str">
        <f>VLOOKUP(B22,$B$12:$E$16,3,0)</f>
        <v>Petra</v>
      </c>
      <c r="E22" s="5">
        <f>VLOOKUP(B22,$B$12:$E$16,4,0)</f>
        <v>6530</v>
      </c>
      <c r="F22" s="5">
        <f>HLOOKUP(E22,$C$29:$G$30,2,1)*E22</f>
        <v>195.9</v>
      </c>
      <c r="G22" s="5">
        <f>F22+$I$19</f>
        <v>2195.9</v>
      </c>
      <c r="H22" s="14">
        <f>G22-G12</f>
        <v>95.900000000000091</v>
      </c>
      <c r="I22" s="15">
        <f>H22/G12</f>
        <v>4.566666666666671E-2</v>
      </c>
    </row>
    <row r="23" spans="2:9" x14ac:dyDescent="0.2">
      <c r="B23" s="4">
        <v>3</v>
      </c>
      <c r="C23" s="4" t="str">
        <f t="shared" ref="C23:C26" si="2">VLOOKUP(B23,$B$12:$E$16,2,0)</f>
        <v>Vogel</v>
      </c>
      <c r="D23" s="4" t="str">
        <f t="shared" ref="D23:D26" si="3">VLOOKUP(B23,$B$12:$E$16,3,0)</f>
        <v>Manfred</v>
      </c>
      <c r="E23" s="5">
        <f t="shared" ref="E23:E26" si="4">VLOOKUP(B23,$B$12:$E$16,4,0)</f>
        <v>11260</v>
      </c>
      <c r="F23" s="5">
        <f t="shared" ref="F23:F26" si="5">HLOOKUP(E23,$C$29:$G$30,2,1)*E23</f>
        <v>563</v>
      </c>
      <c r="G23" s="5">
        <f t="shared" ref="G23:G26" si="6">F23+$I$19</f>
        <v>2563</v>
      </c>
      <c r="H23" s="14">
        <f t="shared" ref="H23:H26" si="7">G23-G13</f>
        <v>237.80000000000018</v>
      </c>
      <c r="I23" s="15">
        <f t="shared" ref="I23:I26" si="8">H23/G13</f>
        <v>0.10227077240667479</v>
      </c>
    </row>
    <row r="24" spans="2:9" x14ac:dyDescent="0.2">
      <c r="B24" s="4">
        <v>7</v>
      </c>
      <c r="C24" s="4" t="str">
        <f t="shared" si="2"/>
        <v>Herold</v>
      </c>
      <c r="D24" s="4" t="str">
        <f t="shared" si="3"/>
        <v>Inge</v>
      </c>
      <c r="E24" s="5">
        <f t="shared" si="4"/>
        <v>51450</v>
      </c>
      <c r="F24" s="5">
        <f t="shared" si="5"/>
        <v>3601.5000000000005</v>
      </c>
      <c r="G24" s="5">
        <f t="shared" si="6"/>
        <v>5601.5</v>
      </c>
      <c r="H24" s="14">
        <f t="shared" si="7"/>
        <v>1958</v>
      </c>
      <c r="I24" s="15">
        <f t="shared" si="8"/>
        <v>0.53739536160285439</v>
      </c>
    </row>
    <row r="25" spans="2:9" x14ac:dyDescent="0.2">
      <c r="B25" s="4">
        <v>11</v>
      </c>
      <c r="C25" s="4" t="str">
        <f t="shared" si="2"/>
        <v>Achtermann</v>
      </c>
      <c r="D25" s="4" t="str">
        <f t="shared" si="3"/>
        <v>Grietje</v>
      </c>
      <c r="E25" s="5">
        <f t="shared" si="4"/>
        <v>8530</v>
      </c>
      <c r="F25" s="5">
        <f t="shared" si="5"/>
        <v>255.89999999999998</v>
      </c>
      <c r="G25" s="5">
        <f t="shared" si="6"/>
        <v>2255.9</v>
      </c>
      <c r="H25" s="14">
        <f t="shared" si="7"/>
        <v>155.90000000000009</v>
      </c>
      <c r="I25" s="15">
        <f t="shared" si="8"/>
        <v>7.4238095238095284E-2</v>
      </c>
    </row>
    <row r="26" spans="2:9" x14ac:dyDescent="0.2">
      <c r="B26" s="4">
        <v>8</v>
      </c>
      <c r="C26" s="4" t="str">
        <f t="shared" si="2"/>
        <v>Faltkrog</v>
      </c>
      <c r="D26" s="4" t="str">
        <f t="shared" si="3"/>
        <v>Einnar</v>
      </c>
      <c r="E26" s="5">
        <f t="shared" si="4"/>
        <v>74350</v>
      </c>
      <c r="F26" s="5">
        <f t="shared" si="5"/>
        <v>5204.5000000000009</v>
      </c>
      <c r="G26" s="5">
        <f t="shared" si="6"/>
        <v>7204.5000000000009</v>
      </c>
      <c r="H26" s="14">
        <f t="shared" si="7"/>
        <v>2874.0000000000009</v>
      </c>
      <c r="I26" s="15">
        <f t="shared" si="8"/>
        <v>0.66366470384482179</v>
      </c>
    </row>
    <row r="28" spans="2:9" ht="15.75" x14ac:dyDescent="0.25">
      <c r="B28" s="19" t="s">
        <v>22</v>
      </c>
      <c r="C28" s="19"/>
      <c r="D28" s="19"/>
      <c r="E28" s="19"/>
      <c r="F28" s="19"/>
      <c r="G28" s="19"/>
    </row>
    <row r="29" spans="2:9" x14ac:dyDescent="0.2">
      <c r="B29" s="1" t="s">
        <v>10</v>
      </c>
      <c r="C29" s="16">
        <v>0</v>
      </c>
      <c r="D29" s="16">
        <v>5000</v>
      </c>
      <c r="E29" s="16">
        <v>10000</v>
      </c>
      <c r="F29" s="16">
        <v>50000</v>
      </c>
      <c r="G29" s="16">
        <v>100000</v>
      </c>
    </row>
    <row r="30" spans="2:9" x14ac:dyDescent="0.2">
      <c r="B30" s="1" t="s">
        <v>23</v>
      </c>
      <c r="C30" s="17">
        <v>0</v>
      </c>
      <c r="D30" s="17">
        <v>0.03</v>
      </c>
      <c r="E30" s="17">
        <v>0.05</v>
      </c>
      <c r="F30" s="17">
        <v>7.0000000000000007E-2</v>
      </c>
      <c r="G30" s="17">
        <v>0.09</v>
      </c>
    </row>
  </sheetData>
  <mergeCells count="3">
    <mergeCell ref="B4:D4"/>
    <mergeCell ref="B2:G2"/>
    <mergeCell ref="B28:G28"/>
  </mergeCells>
  <pageMargins left="0.78740157480314965" right="0.78740157480314965" top="0.78740157480314965" bottom="0.78740157480314965" header="0.31496062992125984" footer="0.31496062992125984"/>
  <pageSetup paperSize="9" orientation="landscape" r:id="rId1"/>
  <headerFooter>
    <oddFooter>&amp;L&amp;A&amp;CVorname Nachname&amp;R&amp;F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30"/>
  <sheetViews>
    <sheetView showFormulas="1" workbookViewId="0">
      <selection activeCell="D10" sqref="D10"/>
    </sheetView>
  </sheetViews>
  <sheetFormatPr baseColWidth="10" defaultRowHeight="15" x14ac:dyDescent="0.2"/>
  <cols>
    <col min="1" max="1" width="4.28515625" style="1" customWidth="1"/>
    <col min="2" max="2" width="12.28515625" style="1" bestFit="1" customWidth="1"/>
    <col min="3" max="5" width="19.7109375" style="1" bestFit="1" customWidth="1"/>
    <col min="6" max="6" width="49.7109375" style="1" customWidth="1"/>
    <col min="7" max="7" width="6.85546875" style="1" bestFit="1" customWidth="1"/>
    <col min="8" max="8" width="7" style="1" bestFit="1" customWidth="1"/>
    <col min="9" max="9" width="13.140625" style="1" bestFit="1" customWidth="1"/>
    <col min="10" max="16384" width="11.42578125" style="1"/>
  </cols>
  <sheetData>
    <row r="2" spans="2:9" ht="18" x14ac:dyDescent="0.25">
      <c r="B2" s="21" t="s">
        <v>0</v>
      </c>
      <c r="C2" s="21"/>
      <c r="D2" s="21"/>
      <c r="E2" s="21"/>
      <c r="F2" s="21"/>
      <c r="G2" s="21"/>
      <c r="H2" s="1" t="s">
        <v>1</v>
      </c>
      <c r="I2" s="13">
        <f ca="1">TODAY()</f>
        <v>44578</v>
      </c>
    </row>
    <row r="4" spans="2:9" ht="15.75" x14ac:dyDescent="0.25">
      <c r="B4" s="19" t="s">
        <v>2</v>
      </c>
      <c r="C4" s="19"/>
      <c r="D4" s="19"/>
      <c r="H4" s="1" t="s">
        <v>3</v>
      </c>
      <c r="I4" s="2">
        <v>2100</v>
      </c>
    </row>
    <row r="5" spans="2:9" x14ac:dyDescent="0.2">
      <c r="B5" s="3" t="s">
        <v>4</v>
      </c>
      <c r="C5" s="2">
        <v>10000</v>
      </c>
      <c r="D5" s="12">
        <v>0.02</v>
      </c>
    </row>
    <row r="6" spans="2:9" x14ac:dyDescent="0.2">
      <c r="B6" s="3" t="s">
        <v>4</v>
      </c>
      <c r="C6" s="2">
        <v>50000</v>
      </c>
      <c r="D6" s="12">
        <v>0.03</v>
      </c>
    </row>
    <row r="7" spans="2:9" x14ac:dyDescent="0.2">
      <c r="B7" s="3" t="s">
        <v>4</v>
      </c>
      <c r="C7" s="2">
        <v>100000</v>
      </c>
      <c r="D7" s="12">
        <v>0.04</v>
      </c>
    </row>
    <row r="9" spans="2:9" ht="15.75" x14ac:dyDescent="0.25">
      <c r="B9" s="6" t="s">
        <v>20</v>
      </c>
    </row>
    <row r="11" spans="2:9" ht="15.75" x14ac:dyDescent="0.25">
      <c r="B11" s="10" t="s">
        <v>9</v>
      </c>
      <c r="C11" s="7" t="s">
        <v>6</v>
      </c>
      <c r="D11" s="7" t="s">
        <v>5</v>
      </c>
      <c r="E11" s="7" t="s">
        <v>10</v>
      </c>
      <c r="F11" s="7" t="s">
        <v>2</v>
      </c>
      <c r="G11" s="7" t="s">
        <v>11</v>
      </c>
    </row>
    <row r="12" spans="2:9" x14ac:dyDescent="0.2">
      <c r="B12" s="4">
        <v>5</v>
      </c>
      <c r="C12" s="4" t="s">
        <v>7</v>
      </c>
      <c r="D12" s="4" t="s">
        <v>8</v>
      </c>
      <c r="E12" s="5">
        <v>6530</v>
      </c>
      <c r="F12" s="5">
        <f>IF(E12&lt;$C$5,0,IF(E12&lt;$C$6,E12*$D$5,IF(E12&lt;$C$7,$D$6*E12,$D$7*E12)))</f>
        <v>0</v>
      </c>
      <c r="G12" s="5">
        <f>F12+$I$4</f>
        <v>2100</v>
      </c>
    </row>
    <row r="13" spans="2:9" x14ac:dyDescent="0.2">
      <c r="B13" s="4">
        <v>3</v>
      </c>
      <c r="C13" s="4" t="s">
        <v>12</v>
      </c>
      <c r="D13" s="4" t="s">
        <v>13</v>
      </c>
      <c r="E13" s="5">
        <v>11260</v>
      </c>
      <c r="F13" s="5">
        <f t="shared" ref="F13:F16" si="0">IF(E13&lt;$C$5,0,IF(E13&lt;$C$6,E13*$D$5,IF(E13&lt;$C$7,$D$6*E13,$D$7*E13)))</f>
        <v>225.20000000000002</v>
      </c>
      <c r="G13" s="5">
        <f t="shared" ref="G13:G16" si="1">F13+$I$4</f>
        <v>2325.1999999999998</v>
      </c>
    </row>
    <row r="14" spans="2:9" x14ac:dyDescent="0.2">
      <c r="B14" s="4">
        <v>7</v>
      </c>
      <c r="C14" s="4" t="s">
        <v>14</v>
      </c>
      <c r="D14" s="4" t="s">
        <v>15</v>
      </c>
      <c r="E14" s="5">
        <v>51450</v>
      </c>
      <c r="F14" s="5">
        <f t="shared" si="0"/>
        <v>1543.5</v>
      </c>
      <c r="G14" s="5">
        <f t="shared" si="1"/>
        <v>3643.5</v>
      </c>
    </row>
    <row r="15" spans="2:9" x14ac:dyDescent="0.2">
      <c r="B15" s="4">
        <v>11</v>
      </c>
      <c r="C15" s="4" t="s">
        <v>16</v>
      </c>
      <c r="D15" s="4" t="s">
        <v>17</v>
      </c>
      <c r="E15" s="5">
        <v>8530</v>
      </c>
      <c r="F15" s="5">
        <f t="shared" si="0"/>
        <v>0</v>
      </c>
      <c r="G15" s="5">
        <f t="shared" si="1"/>
        <v>2100</v>
      </c>
    </row>
    <row r="16" spans="2:9" x14ac:dyDescent="0.2">
      <c r="B16" s="4">
        <v>8</v>
      </c>
      <c r="C16" s="4" t="s">
        <v>18</v>
      </c>
      <c r="D16" s="4" t="s">
        <v>19</v>
      </c>
      <c r="E16" s="5">
        <v>74350</v>
      </c>
      <c r="F16" s="5">
        <f t="shared" si="0"/>
        <v>2230.5</v>
      </c>
      <c r="G16" s="5">
        <f t="shared" si="1"/>
        <v>4330.5</v>
      </c>
    </row>
    <row r="19" spans="2:9" ht="15.75" x14ac:dyDescent="0.25">
      <c r="B19" s="6" t="s">
        <v>21</v>
      </c>
      <c r="H19" s="1" t="s">
        <v>3</v>
      </c>
      <c r="I19" s="2">
        <v>2000</v>
      </c>
    </row>
    <row r="21" spans="2:9" ht="47.25" x14ac:dyDescent="0.2">
      <c r="B21" s="11" t="s">
        <v>9</v>
      </c>
      <c r="C21" s="8" t="s">
        <v>6</v>
      </c>
      <c r="D21" s="8" t="s">
        <v>5</v>
      </c>
      <c r="E21" s="8" t="s">
        <v>10</v>
      </c>
      <c r="F21" s="8" t="s">
        <v>2</v>
      </c>
      <c r="G21" s="8" t="s">
        <v>11</v>
      </c>
      <c r="H21" s="8" t="s">
        <v>24</v>
      </c>
      <c r="I21" s="9" t="s">
        <v>25</v>
      </c>
    </row>
    <row r="22" spans="2:9" x14ac:dyDescent="0.2">
      <c r="B22" s="4">
        <v>5</v>
      </c>
      <c r="C22" s="4" t="str">
        <f>VLOOKUP(B22,$B$12:$E$16,2,0)</f>
        <v>Meier</v>
      </c>
      <c r="D22" s="4" t="str">
        <f>VLOOKUP(B22,$B$12:$E$16,3,0)</f>
        <v>Petra</v>
      </c>
      <c r="E22" s="5">
        <f>VLOOKUP(B22,$B$12:$E$16,4,0)</f>
        <v>6530</v>
      </c>
      <c r="F22" s="5">
        <f>HLOOKUP(E22,$C$29:$G$30,2,1)*E22</f>
        <v>195.9</v>
      </c>
      <c r="G22" s="5">
        <f>F22+$I$19</f>
        <v>2195.9</v>
      </c>
      <c r="H22" s="14">
        <f>G22-G12</f>
        <v>95.900000000000091</v>
      </c>
      <c r="I22" s="15">
        <f>H22/G12</f>
        <v>4.566666666666671E-2</v>
      </c>
    </row>
    <row r="23" spans="2:9" x14ac:dyDescent="0.2">
      <c r="B23" s="4">
        <v>3</v>
      </c>
      <c r="C23" s="4" t="str">
        <f t="shared" ref="C23:C26" si="2">VLOOKUP(B23,$B$12:$E$16,2,0)</f>
        <v>Vogel</v>
      </c>
      <c r="D23" s="4" t="str">
        <f t="shared" ref="D23:D26" si="3">VLOOKUP(B23,$B$12:$E$16,3,0)</f>
        <v>Manfred</v>
      </c>
      <c r="E23" s="5">
        <f t="shared" ref="E23:E26" si="4">VLOOKUP(B23,$B$12:$E$16,4,0)</f>
        <v>11260</v>
      </c>
      <c r="F23" s="5">
        <f t="shared" ref="F23:F26" si="5">HLOOKUP(E23,$C$29:$G$30,2,1)*E23</f>
        <v>563</v>
      </c>
      <c r="G23" s="5">
        <f t="shared" ref="G23:G26" si="6">F23+$I$19</f>
        <v>2563</v>
      </c>
      <c r="H23" s="14">
        <f t="shared" ref="H23:H26" si="7">G23-G13</f>
        <v>237.80000000000018</v>
      </c>
      <c r="I23" s="15">
        <f t="shared" ref="I23:I26" si="8">H23/G13</f>
        <v>0.10227077240667479</v>
      </c>
    </row>
    <row r="24" spans="2:9" x14ac:dyDescent="0.2">
      <c r="B24" s="4">
        <v>7</v>
      </c>
      <c r="C24" s="4" t="str">
        <f t="shared" si="2"/>
        <v>Herold</v>
      </c>
      <c r="D24" s="4" t="str">
        <f t="shared" si="3"/>
        <v>Inge</v>
      </c>
      <c r="E24" s="5">
        <f t="shared" si="4"/>
        <v>51450</v>
      </c>
      <c r="F24" s="5">
        <f t="shared" si="5"/>
        <v>3601.5000000000005</v>
      </c>
      <c r="G24" s="5">
        <f t="shared" si="6"/>
        <v>5601.5</v>
      </c>
      <c r="H24" s="14">
        <f t="shared" si="7"/>
        <v>1958</v>
      </c>
      <c r="I24" s="15">
        <f t="shared" si="8"/>
        <v>0.53739536160285439</v>
      </c>
    </row>
    <row r="25" spans="2:9" x14ac:dyDescent="0.2">
      <c r="B25" s="4">
        <v>11</v>
      </c>
      <c r="C25" s="4" t="str">
        <f t="shared" si="2"/>
        <v>Achtermann</v>
      </c>
      <c r="D25" s="4" t="str">
        <f t="shared" si="3"/>
        <v>Grietje</v>
      </c>
      <c r="E25" s="5">
        <f t="shared" si="4"/>
        <v>8530</v>
      </c>
      <c r="F25" s="5">
        <f t="shared" si="5"/>
        <v>255.89999999999998</v>
      </c>
      <c r="G25" s="5">
        <f t="shared" si="6"/>
        <v>2255.9</v>
      </c>
      <c r="H25" s="14">
        <f t="shared" si="7"/>
        <v>155.90000000000009</v>
      </c>
      <c r="I25" s="15">
        <f t="shared" si="8"/>
        <v>7.4238095238095284E-2</v>
      </c>
    </row>
    <row r="26" spans="2:9" x14ac:dyDescent="0.2">
      <c r="B26" s="4">
        <v>8</v>
      </c>
      <c r="C26" s="4" t="str">
        <f t="shared" si="2"/>
        <v>Faltkrog</v>
      </c>
      <c r="D26" s="4" t="str">
        <f t="shared" si="3"/>
        <v>Einnar</v>
      </c>
      <c r="E26" s="5">
        <f t="shared" si="4"/>
        <v>74350</v>
      </c>
      <c r="F26" s="5">
        <f t="shared" si="5"/>
        <v>5204.5000000000009</v>
      </c>
      <c r="G26" s="5">
        <f t="shared" si="6"/>
        <v>7204.5000000000009</v>
      </c>
      <c r="H26" s="14">
        <f t="shared" si="7"/>
        <v>2874.0000000000009</v>
      </c>
      <c r="I26" s="15">
        <f t="shared" si="8"/>
        <v>0.66366470384482179</v>
      </c>
    </row>
    <row r="28" spans="2:9" ht="15.75" x14ac:dyDescent="0.25">
      <c r="B28" s="19" t="s">
        <v>22</v>
      </c>
      <c r="C28" s="19"/>
      <c r="D28" s="19"/>
      <c r="E28" s="19"/>
      <c r="F28" s="19"/>
      <c r="G28" s="19"/>
    </row>
    <row r="29" spans="2:9" x14ac:dyDescent="0.2">
      <c r="B29" s="1" t="s">
        <v>10</v>
      </c>
      <c r="C29" s="16">
        <v>0</v>
      </c>
      <c r="D29" s="16">
        <v>5000</v>
      </c>
      <c r="E29" s="16">
        <v>10000</v>
      </c>
      <c r="F29" s="16">
        <v>50000</v>
      </c>
      <c r="G29" s="16">
        <v>100000</v>
      </c>
    </row>
    <row r="30" spans="2:9" x14ac:dyDescent="0.2">
      <c r="B30" s="1" t="s">
        <v>23</v>
      </c>
      <c r="C30" s="17">
        <v>0</v>
      </c>
      <c r="D30" s="17">
        <v>0.03</v>
      </c>
      <c r="E30" s="17">
        <v>0.05</v>
      </c>
      <c r="F30" s="17">
        <v>7.0000000000000007E-2</v>
      </c>
      <c r="G30" s="17">
        <v>0.09</v>
      </c>
    </row>
  </sheetData>
  <mergeCells count="3">
    <mergeCell ref="B2:G2"/>
    <mergeCell ref="B4:D4"/>
    <mergeCell ref="B28:G28"/>
  </mergeCells>
  <printOptions headings="1"/>
  <pageMargins left="0.78740157480314965" right="0.78740157480314965" top="0.78740157480314965" bottom="0.78740157480314965" header="0.31496062992125984" footer="0.31496062992125984"/>
  <pageSetup paperSize="9" scale="75" fitToWidth="2" orientation="landscape" r:id="rId1"/>
  <headerFooter>
    <oddFooter>&amp;L&amp;A&amp;CVorname Nachname&amp;R&amp;F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Bonussystem</vt:lpstr>
      <vt:lpstr>Formeln Bonussystem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WIFA</dc:creator>
  <cp:lastModifiedBy>Administrator</cp:lastModifiedBy>
  <cp:lastPrinted>2019-01-08T13:39:49Z</cp:lastPrinted>
  <dcterms:created xsi:type="dcterms:W3CDTF">2019-01-08T10:17:40Z</dcterms:created>
  <dcterms:modified xsi:type="dcterms:W3CDTF">2022-01-17T10:08:11Z</dcterms:modified>
</cp:coreProperties>
</file>