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Safe\Jahr 2020\Pruefungstrainer 2020\Loesungen\Kap_5\"/>
    </mc:Choice>
  </mc:AlternateContent>
  <bookViews>
    <workbookView xWindow="0" yWindow="0" windowWidth="28800" windowHeight="11835"/>
  </bookViews>
  <sheets>
    <sheet name="ABC-Analyse" sheetId="1" r:id="rId1"/>
    <sheet name="Formeln ABC-Analyse" sheetId="3" r:id="rId2"/>
    <sheet name="ABC-Analyse Diagramm" sheetId="4" r:id="rId3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3" l="1"/>
  <c r="F22" i="3"/>
  <c r="E22" i="3"/>
  <c r="F21" i="3"/>
  <c r="E21" i="3"/>
  <c r="F20" i="3"/>
  <c r="E20" i="3"/>
  <c r="F19" i="3"/>
  <c r="E19" i="3"/>
  <c r="F18" i="3"/>
  <c r="E18" i="3"/>
  <c r="F17" i="3"/>
  <c r="E17" i="3"/>
  <c r="F16" i="3"/>
  <c r="E16" i="3"/>
  <c r="F15" i="3"/>
  <c r="E15" i="3"/>
  <c r="F14" i="3"/>
  <c r="E14" i="3"/>
  <c r="F13" i="3"/>
  <c r="E13" i="3"/>
  <c r="F12" i="3"/>
  <c r="E12" i="3"/>
  <c r="F11" i="3"/>
  <c r="E11" i="3"/>
  <c r="F10" i="3"/>
  <c r="E10" i="3"/>
  <c r="F9" i="3"/>
  <c r="E9" i="3"/>
  <c r="F8" i="3"/>
  <c r="E8" i="3"/>
  <c r="F7" i="3"/>
  <c r="E7" i="3"/>
  <c r="G7" i="3" s="1"/>
  <c r="H7" i="3" l="1"/>
  <c r="G8" i="3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7" i="1"/>
  <c r="G9" i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8" i="1"/>
  <c r="G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7" i="1"/>
  <c r="D23" i="1"/>
  <c r="E21" i="1" s="1"/>
  <c r="H8" i="3" l="1"/>
  <c r="G9" i="3"/>
  <c r="E15" i="1"/>
  <c r="E8" i="1"/>
  <c r="E9" i="1"/>
  <c r="E18" i="1"/>
  <c r="E16" i="1"/>
  <c r="E17" i="1"/>
  <c r="E22" i="1"/>
  <c r="E20" i="1"/>
  <c r="E12" i="1"/>
  <c r="E11" i="1"/>
  <c r="E10" i="1"/>
  <c r="E13" i="1"/>
  <c r="E7" i="1"/>
  <c r="E14" i="1"/>
  <c r="E19" i="1"/>
  <c r="H9" i="3" l="1"/>
  <c r="G10" i="3"/>
  <c r="H10" i="3" l="1"/>
  <c r="G11" i="3"/>
  <c r="H11" i="3" l="1"/>
  <c r="G12" i="3"/>
  <c r="H12" i="3" l="1"/>
  <c r="G13" i="3"/>
  <c r="H13" i="3" l="1"/>
  <c r="G14" i="3"/>
  <c r="H14" i="3" l="1"/>
  <c r="G15" i="3"/>
  <c r="H15" i="3" l="1"/>
  <c r="G16" i="3"/>
  <c r="H16" i="3" l="1"/>
  <c r="G17" i="3"/>
  <c r="H17" i="3" l="1"/>
  <c r="G18" i="3"/>
  <c r="H18" i="3" l="1"/>
  <c r="G19" i="3"/>
  <c r="H19" i="3" l="1"/>
  <c r="G20" i="3"/>
  <c r="H20" i="3" l="1"/>
  <c r="G21" i="3"/>
  <c r="H21" i="3" l="1"/>
  <c r="G22" i="3"/>
  <c r="H22" i="3" s="1"/>
</calcChain>
</file>

<file path=xl/sharedStrings.xml><?xml version="1.0" encoding="utf-8"?>
<sst xmlns="http://schemas.openxmlformats.org/spreadsheetml/2006/main" count="90" uniqueCount="45">
  <si>
    <t>Artikel-Nr.</t>
  </si>
  <si>
    <t>Umsatz in
EUR</t>
  </si>
  <si>
    <t>ABC-Analyse</t>
  </si>
  <si>
    <t>6815-ZU</t>
  </si>
  <si>
    <t>1115-AG</t>
  </si>
  <si>
    <t>5263-RT</t>
  </si>
  <si>
    <t>5264-RT</t>
  </si>
  <si>
    <t>1125-AG</t>
  </si>
  <si>
    <t>3615-MI</t>
  </si>
  <si>
    <t>3648-MI</t>
  </si>
  <si>
    <t>5345-RT</t>
  </si>
  <si>
    <t>2516-KL</t>
  </si>
  <si>
    <t>2542-KL</t>
  </si>
  <si>
    <t>3870-MI</t>
  </si>
  <si>
    <t>4125-FB</t>
  </si>
  <si>
    <t>4001-FB</t>
  </si>
  <si>
    <t>7041-HU</t>
  </si>
  <si>
    <t>7052-HU</t>
  </si>
  <si>
    <t>1252-AG</t>
  </si>
  <si>
    <t>Produkt</t>
  </si>
  <si>
    <t>Monitor 24" LED</t>
  </si>
  <si>
    <t>Tastatur TechNet</t>
  </si>
  <si>
    <t>Umsatz 
in %</t>
  </si>
  <si>
    <t>PC HelpDesk 19</t>
  </si>
  <si>
    <t>PC HelpDesk 43</t>
  </si>
  <si>
    <t>Tastatur Keyford</t>
  </si>
  <si>
    <t>Maus Keyford</t>
  </si>
  <si>
    <t>Maus TechNet</t>
  </si>
  <si>
    <t>PC Formline 5</t>
  </si>
  <si>
    <t>Drucker LS 7</t>
  </si>
  <si>
    <t>Drucker LS 5</t>
  </si>
  <si>
    <t>Maus Golf 3</t>
  </si>
  <si>
    <t>Digicam T8</t>
  </si>
  <si>
    <t>Digicam T2</t>
  </si>
  <si>
    <t>Beamer Hub 2</t>
  </si>
  <si>
    <t>Beamer Hub 9</t>
  </si>
  <si>
    <t>Tastatur Golf 3</t>
  </si>
  <si>
    <t xml:space="preserve">ABC-Analyse Habermann und Partner KG </t>
  </si>
  <si>
    <t>Rang</t>
  </si>
  <si>
    <t>Kumulierter Anteil</t>
  </si>
  <si>
    <t>Klasse</t>
  </si>
  <si>
    <t>A</t>
  </si>
  <si>
    <t>B</t>
  </si>
  <si>
    <t>C</t>
  </si>
  <si>
    <t>Kumulierter
Umsatzanteil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</si>
</sst>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4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164" fontId="1" fillId="0" borderId="1" xfId="0" applyNumberFormat="1" applyFont="1" applyBorder="1"/>
    <xf numFmtId="0" fontId="2" fillId="0" borderId="0" xfId="0" applyFont="1" applyAlignment="1"/>
    <xf numFmtId="2" fontId="1" fillId="0" borderId="1" xfId="0" applyNumberFormat="1" applyFont="1" applyBorder="1"/>
    <xf numFmtId="2" fontId="1" fillId="0" borderId="0" xfId="0" applyNumberFormat="1" applyFont="1"/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/>
    <xf numFmtId="2" fontId="1" fillId="0" borderId="1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right" indent="2"/>
    </xf>
    <xf numFmtId="0" fontId="2" fillId="0" borderId="2" xfId="0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chartsheet" Target="chartsheets/sheet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ABC-Analyse A-Güter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'ABC-Analyse'!$E$6</c:f>
              <c:strCache>
                <c:ptCount val="1"/>
                <c:pt idx="0">
                  <c:v>Umsatz 
in %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1.8130848050773314E-2"/>
                  <c:y val="6.221739523938818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B5A-40DE-8D88-26163164E2E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'ABC-Analyse'!$B$7:$C$13</c:f>
              <c:multiLvlStrCache>
                <c:ptCount val="7"/>
                <c:lvl>
                  <c:pt idx="0">
                    <c:v>Beamer Hub 2</c:v>
                  </c:pt>
                  <c:pt idx="1">
                    <c:v>PC Formline 5</c:v>
                  </c:pt>
                  <c:pt idx="2">
                    <c:v>Monitor 24" LED</c:v>
                  </c:pt>
                  <c:pt idx="3">
                    <c:v>PC HelpDesk 43</c:v>
                  </c:pt>
                  <c:pt idx="4">
                    <c:v>Drucker LS 5</c:v>
                  </c:pt>
                  <c:pt idx="5">
                    <c:v>Beamer Hub 9</c:v>
                  </c:pt>
                  <c:pt idx="6">
                    <c:v>PC HelpDesk 19</c:v>
                  </c:pt>
                </c:lvl>
                <c:lvl>
                  <c:pt idx="0">
                    <c:v>7041-HU</c:v>
                  </c:pt>
                  <c:pt idx="1">
                    <c:v>5345-RT</c:v>
                  </c:pt>
                  <c:pt idx="2">
                    <c:v>6815-ZU</c:v>
                  </c:pt>
                  <c:pt idx="3">
                    <c:v>5264-RT</c:v>
                  </c:pt>
                  <c:pt idx="4">
                    <c:v>2516-KL</c:v>
                  </c:pt>
                  <c:pt idx="5">
                    <c:v>7052-HU</c:v>
                  </c:pt>
                  <c:pt idx="6">
                    <c:v>5263-RT</c:v>
                  </c:pt>
                </c:lvl>
              </c:multiLvlStrCache>
            </c:multiLvlStrRef>
          </c:cat>
          <c:val>
            <c:numRef>
              <c:f>'ABC-Analyse'!$E$7:$E$13</c:f>
              <c:numCache>
                <c:formatCode>0.00</c:formatCode>
                <c:ptCount val="7"/>
                <c:pt idx="0">
                  <c:v>12.471159851008938</c:v>
                </c:pt>
                <c:pt idx="1">
                  <c:v>11.4864164259474</c:v>
                </c:pt>
                <c:pt idx="2">
                  <c:v>10.843753980094437</c:v>
                </c:pt>
                <c:pt idx="3">
                  <c:v>10.081327681382225</c:v>
                </c:pt>
                <c:pt idx="4">
                  <c:v>8.6455345056728632</c:v>
                </c:pt>
                <c:pt idx="5">
                  <c:v>8.4870646043010822</c:v>
                </c:pt>
                <c:pt idx="6">
                  <c:v>8.4395757154227162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5A-40DE-8D88-26163164E2E5}"/>
            </c:ext>
          </c:extLst>
        </c:ser>
        <c:ser>
          <c:idx val="1"/>
          <c:order val="1"/>
          <c:tx>
            <c:strRef>
              <c:f>'ABC-Analyse'!$G$6</c:f>
              <c:strCache>
                <c:ptCount val="1"/>
                <c:pt idx="0">
                  <c:v>Kumulierter
Umsatzanteil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'ABC-Analyse'!$B$7:$C$13</c:f>
              <c:multiLvlStrCache>
                <c:ptCount val="7"/>
                <c:lvl>
                  <c:pt idx="0">
                    <c:v>Beamer Hub 2</c:v>
                  </c:pt>
                  <c:pt idx="1">
                    <c:v>PC Formline 5</c:v>
                  </c:pt>
                  <c:pt idx="2">
                    <c:v>Monitor 24" LED</c:v>
                  </c:pt>
                  <c:pt idx="3">
                    <c:v>PC HelpDesk 43</c:v>
                  </c:pt>
                  <c:pt idx="4">
                    <c:v>Drucker LS 5</c:v>
                  </c:pt>
                  <c:pt idx="5">
                    <c:v>Beamer Hub 9</c:v>
                  </c:pt>
                  <c:pt idx="6">
                    <c:v>PC HelpDesk 19</c:v>
                  </c:pt>
                </c:lvl>
                <c:lvl>
                  <c:pt idx="0">
                    <c:v>7041-HU</c:v>
                  </c:pt>
                  <c:pt idx="1">
                    <c:v>5345-RT</c:v>
                  </c:pt>
                  <c:pt idx="2">
                    <c:v>6815-ZU</c:v>
                  </c:pt>
                  <c:pt idx="3">
                    <c:v>5264-RT</c:v>
                  </c:pt>
                  <c:pt idx="4">
                    <c:v>2516-KL</c:v>
                  </c:pt>
                  <c:pt idx="5">
                    <c:v>7052-HU</c:v>
                  </c:pt>
                  <c:pt idx="6">
                    <c:v>5263-RT</c:v>
                  </c:pt>
                </c:lvl>
              </c:multiLvlStrCache>
            </c:multiLvlStrRef>
          </c:cat>
          <c:val>
            <c:numRef>
              <c:f>'ABC-Analyse'!$G$7:$G$13</c:f>
              <c:numCache>
                <c:formatCode>0.00</c:formatCode>
                <c:ptCount val="7"/>
                <c:pt idx="0">
                  <c:v>12.471159851008938</c:v>
                </c:pt>
                <c:pt idx="1">
                  <c:v>23.957576276956338</c:v>
                </c:pt>
                <c:pt idx="2">
                  <c:v>34.801330257050779</c:v>
                </c:pt>
                <c:pt idx="3">
                  <c:v>44.882657938433006</c:v>
                </c:pt>
                <c:pt idx="4">
                  <c:v>53.528192444105869</c:v>
                </c:pt>
                <c:pt idx="5">
                  <c:v>62.015257048406951</c:v>
                </c:pt>
                <c:pt idx="6">
                  <c:v>70.454832763829671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5A-40DE-8D88-26163164E2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7154520"/>
        <c:axId val="507134840"/>
      </c:barChart>
      <c:catAx>
        <c:axId val="507154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07134840"/>
        <c:crosses val="autoZero"/>
        <c:auto val="1"/>
        <c:lblAlgn val="ctr"/>
        <c:lblOffset val="100"/>
        <c:noMultiLvlLbl val="0"/>
      </c:catAx>
      <c:valAx>
        <c:axId val="507134840"/>
        <c:scaling>
          <c:orientation val="minMax"/>
        </c:scaling>
        <c:delete val="1"/>
        <c:axPos val="l"/>
        <c:numFmt formatCode="0.00" sourceLinked="1"/>
        <c:majorTickMark val="none"/>
        <c:minorTickMark val="none"/>
        <c:tickLblPos val="nextTo"/>
        <c:crossAx val="507154520"/>
        <c:crosses val="autoZero"/>
        <c:crossBetween val="between"/>
      </c:valAx>
      <c:spPr>
        <a:solidFill>
          <a:schemeClr val="bg1">
            <a:lumMod val="95000"/>
          </a:schemeClr>
        </a:soli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>
        <a:lumMod val="95000"/>
      </a:schemeClr>
    </a:solidFill>
    <a:ln w="12700" cap="flat" cmpd="sng" algn="ctr">
      <a:solidFill>
        <a:schemeClr val="dk1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de-DE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8" workbookViewId="0" zoomToFit="1"/>
  </sheetViews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&amp;L&amp;A&amp;CVorname Nachname&amp;R&amp;D</oddFoot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74767" cy="6013665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28"/>
  <sheetViews>
    <sheetView tabSelected="1" zoomScaleNormal="100" zoomScalePageLayoutView="80" workbookViewId="0">
      <selection activeCell="E30" sqref="E30"/>
    </sheetView>
  </sheetViews>
  <sheetFormatPr baseColWidth="10" defaultRowHeight="14.25" x14ac:dyDescent="0.2"/>
  <cols>
    <col min="1" max="1" width="5.7109375" style="1" customWidth="1"/>
    <col min="2" max="2" width="11.42578125" style="1"/>
    <col min="3" max="3" width="20.42578125" style="1" customWidth="1"/>
    <col min="4" max="4" width="14.140625" style="1" bestFit="1" customWidth="1"/>
    <col min="5" max="6" width="11.42578125" style="1"/>
    <col min="7" max="7" width="14.85546875" style="1" customWidth="1"/>
    <col min="8" max="8" width="13.85546875" style="1" bestFit="1" customWidth="1"/>
    <col min="9" max="16384" width="11.42578125" style="1"/>
  </cols>
  <sheetData>
    <row r="3" spans="2:9" ht="18" x14ac:dyDescent="0.25">
      <c r="B3" s="16" t="s">
        <v>37</v>
      </c>
      <c r="C3" s="16"/>
      <c r="D3" s="16"/>
      <c r="E3" s="16"/>
      <c r="F3" s="16"/>
      <c r="G3" s="16"/>
      <c r="H3" s="16"/>
      <c r="I3" s="7"/>
    </row>
    <row r="6" spans="2:9" ht="30" x14ac:dyDescent="0.2">
      <c r="B6" s="2" t="s">
        <v>0</v>
      </c>
      <c r="C6" s="3" t="s">
        <v>19</v>
      </c>
      <c r="D6" s="4" t="s">
        <v>1</v>
      </c>
      <c r="E6" s="4" t="s">
        <v>22</v>
      </c>
      <c r="F6" s="4" t="s">
        <v>38</v>
      </c>
      <c r="G6" s="4" t="s">
        <v>44</v>
      </c>
      <c r="H6" s="3" t="s">
        <v>2</v>
      </c>
    </row>
    <row r="7" spans="2:9" x14ac:dyDescent="0.2">
      <c r="B7" s="5" t="s">
        <v>16</v>
      </c>
      <c r="C7" s="5" t="s">
        <v>34</v>
      </c>
      <c r="D7" s="6">
        <v>52680</v>
      </c>
      <c r="E7" s="8">
        <f t="shared" ref="E7:E22" si="0">D7/$D$23*100</f>
        <v>12.471159851008938</v>
      </c>
      <c r="F7" s="14">
        <f>RANK(D7,$D$7:$D$22,0)</f>
        <v>1</v>
      </c>
      <c r="G7" s="8">
        <f>E7</f>
        <v>12.471159851008938</v>
      </c>
      <c r="H7" s="10" t="str">
        <f>VLOOKUP(G7,$C$26:$D$28,2,1)</f>
        <v>A</v>
      </c>
    </row>
    <row r="8" spans="2:9" x14ac:dyDescent="0.2">
      <c r="B8" s="5" t="s">
        <v>10</v>
      </c>
      <c r="C8" s="5" t="s">
        <v>28</v>
      </c>
      <c r="D8" s="6">
        <v>48520.3</v>
      </c>
      <c r="E8" s="8">
        <f t="shared" si="0"/>
        <v>11.4864164259474</v>
      </c>
      <c r="F8" s="14">
        <f t="shared" ref="F8:F22" si="1">RANK(D8,$D$7:$D$22,0)</f>
        <v>2</v>
      </c>
      <c r="G8" s="8">
        <f>G7+E8</f>
        <v>23.957576276956338</v>
      </c>
      <c r="H8" s="10" t="str">
        <f t="shared" ref="H8:H22" si="2">VLOOKUP(G8,$C$26:$D$28,2,1)</f>
        <v>A</v>
      </c>
    </row>
    <row r="9" spans="2:9" x14ac:dyDescent="0.2">
      <c r="B9" s="5" t="s">
        <v>3</v>
      </c>
      <c r="C9" s="5" t="s">
        <v>20</v>
      </c>
      <c r="D9" s="6">
        <v>45805.599999999999</v>
      </c>
      <c r="E9" s="8">
        <f t="shared" si="0"/>
        <v>10.843753980094437</v>
      </c>
      <c r="F9" s="14">
        <f t="shared" si="1"/>
        <v>3</v>
      </c>
      <c r="G9" s="8">
        <f t="shared" ref="G9:G22" si="3">G8+E9</f>
        <v>34.801330257050779</v>
      </c>
      <c r="H9" s="10" t="str">
        <f t="shared" si="2"/>
        <v>A</v>
      </c>
    </row>
    <row r="10" spans="2:9" x14ac:dyDescent="0.2">
      <c r="B10" s="5" t="s">
        <v>6</v>
      </c>
      <c r="C10" s="5" t="s">
        <v>24</v>
      </c>
      <c r="D10" s="6">
        <v>42585</v>
      </c>
      <c r="E10" s="8">
        <f t="shared" si="0"/>
        <v>10.081327681382225</v>
      </c>
      <c r="F10" s="14">
        <f t="shared" si="1"/>
        <v>4</v>
      </c>
      <c r="G10" s="8">
        <f t="shared" si="3"/>
        <v>44.882657938433006</v>
      </c>
      <c r="H10" s="10" t="str">
        <f t="shared" si="2"/>
        <v>A</v>
      </c>
    </row>
    <row r="11" spans="2:9" x14ac:dyDescent="0.2">
      <c r="B11" s="5" t="s">
        <v>11</v>
      </c>
      <c r="C11" s="5" t="s">
        <v>30</v>
      </c>
      <c r="D11" s="6">
        <v>36520</v>
      </c>
      <c r="E11" s="8">
        <f t="shared" si="0"/>
        <v>8.6455345056728632</v>
      </c>
      <c r="F11" s="14">
        <f t="shared" si="1"/>
        <v>5</v>
      </c>
      <c r="G11" s="8">
        <f t="shared" si="3"/>
        <v>53.528192444105869</v>
      </c>
      <c r="H11" s="10" t="str">
        <f t="shared" si="2"/>
        <v>A</v>
      </c>
    </row>
    <row r="12" spans="2:9" x14ac:dyDescent="0.2">
      <c r="B12" s="5" t="s">
        <v>17</v>
      </c>
      <c r="C12" s="5" t="s">
        <v>35</v>
      </c>
      <c r="D12" s="6">
        <v>35850.6</v>
      </c>
      <c r="E12" s="8">
        <f t="shared" si="0"/>
        <v>8.4870646043010822</v>
      </c>
      <c r="F12" s="14">
        <f t="shared" si="1"/>
        <v>6</v>
      </c>
      <c r="G12" s="8">
        <f t="shared" si="3"/>
        <v>62.015257048406951</v>
      </c>
      <c r="H12" s="10" t="str">
        <f t="shared" si="2"/>
        <v>A</v>
      </c>
    </row>
    <row r="13" spans="2:9" x14ac:dyDescent="0.2">
      <c r="B13" s="5" t="s">
        <v>5</v>
      </c>
      <c r="C13" s="5" t="s">
        <v>23</v>
      </c>
      <c r="D13" s="6">
        <v>35650</v>
      </c>
      <c r="E13" s="8">
        <f t="shared" si="0"/>
        <v>8.4395757154227162</v>
      </c>
      <c r="F13" s="14">
        <f t="shared" si="1"/>
        <v>7</v>
      </c>
      <c r="G13" s="8">
        <f t="shared" si="3"/>
        <v>70.454832763829671</v>
      </c>
      <c r="H13" s="10" t="str">
        <f t="shared" si="2"/>
        <v>A</v>
      </c>
    </row>
    <row r="14" spans="2:9" x14ac:dyDescent="0.2">
      <c r="B14" s="5" t="s">
        <v>12</v>
      </c>
      <c r="C14" s="5" t="s">
        <v>29</v>
      </c>
      <c r="D14" s="6">
        <v>28542.799999999999</v>
      </c>
      <c r="E14" s="8">
        <f t="shared" si="0"/>
        <v>6.7570581130481759</v>
      </c>
      <c r="F14" s="14">
        <f t="shared" si="1"/>
        <v>8</v>
      </c>
      <c r="G14" s="8">
        <f t="shared" si="3"/>
        <v>77.211890876877845</v>
      </c>
      <c r="H14" s="10" t="str">
        <f t="shared" si="2"/>
        <v>B</v>
      </c>
    </row>
    <row r="15" spans="2:9" x14ac:dyDescent="0.2">
      <c r="B15" s="5" t="s">
        <v>15</v>
      </c>
      <c r="C15" s="5" t="s">
        <v>33</v>
      </c>
      <c r="D15" s="6">
        <v>18560</v>
      </c>
      <c r="E15" s="8">
        <f t="shared" si="0"/>
        <v>4.3937875253364824</v>
      </c>
      <c r="F15" s="14">
        <f t="shared" si="1"/>
        <v>9</v>
      </c>
      <c r="G15" s="8">
        <f t="shared" si="3"/>
        <v>81.605678402214323</v>
      </c>
      <c r="H15" s="10" t="str">
        <f t="shared" si="2"/>
        <v>B</v>
      </c>
    </row>
    <row r="16" spans="2:9" x14ac:dyDescent="0.2">
      <c r="B16" s="5" t="s">
        <v>9</v>
      </c>
      <c r="C16" s="5" t="s">
        <v>27</v>
      </c>
      <c r="D16" s="6">
        <v>15850</v>
      </c>
      <c r="E16" s="8">
        <f t="shared" si="0"/>
        <v>3.7522377304193562</v>
      </c>
      <c r="F16" s="14">
        <f t="shared" si="1"/>
        <v>10</v>
      </c>
      <c r="G16" s="8">
        <f t="shared" si="3"/>
        <v>85.357916132633676</v>
      </c>
      <c r="H16" s="10" t="str">
        <f t="shared" si="2"/>
        <v>B</v>
      </c>
    </row>
    <row r="17" spans="2:8" x14ac:dyDescent="0.2">
      <c r="B17" s="5" t="s">
        <v>18</v>
      </c>
      <c r="C17" s="5" t="s">
        <v>36</v>
      </c>
      <c r="D17" s="6">
        <v>15420</v>
      </c>
      <c r="E17" s="8">
        <f t="shared" si="0"/>
        <v>3.6504420065026162</v>
      </c>
      <c r="F17" s="14">
        <f t="shared" si="1"/>
        <v>11</v>
      </c>
      <c r="G17" s="8">
        <f t="shared" si="3"/>
        <v>89.008358139136291</v>
      </c>
      <c r="H17" s="10" t="str">
        <f t="shared" si="2"/>
        <v>B</v>
      </c>
    </row>
    <row r="18" spans="2:8" x14ac:dyDescent="0.2">
      <c r="B18" s="5" t="s">
        <v>14</v>
      </c>
      <c r="C18" s="5" t="s">
        <v>32</v>
      </c>
      <c r="D18" s="6">
        <v>14560</v>
      </c>
      <c r="E18" s="8">
        <f t="shared" si="0"/>
        <v>3.4468505586691371</v>
      </c>
      <c r="F18" s="14">
        <f t="shared" si="1"/>
        <v>12</v>
      </c>
      <c r="G18" s="8">
        <f t="shared" si="3"/>
        <v>92.455208697805432</v>
      </c>
      <c r="H18" s="10" t="str">
        <f t="shared" si="2"/>
        <v>B</v>
      </c>
    </row>
    <row r="19" spans="2:8" x14ac:dyDescent="0.2">
      <c r="B19" s="5" t="s">
        <v>8</v>
      </c>
      <c r="C19" s="5" t="s">
        <v>26</v>
      </c>
      <c r="D19" s="6">
        <v>12530</v>
      </c>
      <c r="E19" s="8">
        <f t="shared" si="0"/>
        <v>2.966280048085459</v>
      </c>
      <c r="F19" s="14">
        <f t="shared" si="1"/>
        <v>13</v>
      </c>
      <c r="G19" s="8">
        <f t="shared" si="3"/>
        <v>95.421488745890898</v>
      </c>
      <c r="H19" s="10" t="str">
        <f t="shared" si="2"/>
        <v>C</v>
      </c>
    </row>
    <row r="20" spans="2:8" x14ac:dyDescent="0.2">
      <c r="B20" s="5" t="s">
        <v>7</v>
      </c>
      <c r="C20" s="5" t="s">
        <v>25</v>
      </c>
      <c r="D20" s="6">
        <v>8560</v>
      </c>
      <c r="E20" s="8">
        <f t="shared" si="0"/>
        <v>2.0264451086681188</v>
      </c>
      <c r="F20" s="14">
        <f t="shared" si="1"/>
        <v>14</v>
      </c>
      <c r="G20" s="8">
        <f t="shared" si="3"/>
        <v>97.447933854559011</v>
      </c>
      <c r="H20" s="10" t="str">
        <f t="shared" si="2"/>
        <v>C</v>
      </c>
    </row>
    <row r="21" spans="2:8" x14ac:dyDescent="0.2">
      <c r="B21" s="5" t="s">
        <v>4</v>
      </c>
      <c r="C21" s="5" t="s">
        <v>21</v>
      </c>
      <c r="D21" s="6">
        <v>6520.3</v>
      </c>
      <c r="E21" s="8">
        <f t="shared" si="0"/>
        <v>1.543578275940273</v>
      </c>
      <c r="F21" s="14">
        <f t="shared" si="1"/>
        <v>15</v>
      </c>
      <c r="G21" s="8">
        <f t="shared" si="3"/>
        <v>98.991512130499288</v>
      </c>
      <c r="H21" s="10" t="str">
        <f t="shared" si="2"/>
        <v>C</v>
      </c>
    </row>
    <row r="22" spans="2:8" x14ac:dyDescent="0.2">
      <c r="B22" s="5" t="s">
        <v>13</v>
      </c>
      <c r="C22" s="5" t="s">
        <v>31</v>
      </c>
      <c r="D22" s="6">
        <v>4260</v>
      </c>
      <c r="E22" s="8">
        <f t="shared" si="0"/>
        <v>1.0084878695007227</v>
      </c>
      <c r="F22" s="14">
        <f t="shared" si="1"/>
        <v>16</v>
      </c>
      <c r="G22" s="8">
        <f t="shared" si="3"/>
        <v>100.00000000000001</v>
      </c>
      <c r="H22" s="10" t="str">
        <f t="shared" si="2"/>
        <v>C</v>
      </c>
    </row>
    <row r="23" spans="2:8" ht="15" x14ac:dyDescent="0.25">
      <c r="D23" s="12">
        <f>SUM(D7:D22)</f>
        <v>422414.6</v>
      </c>
      <c r="E23" s="9"/>
    </row>
    <row r="25" spans="2:8" ht="15" x14ac:dyDescent="0.25">
      <c r="C25" s="11" t="s">
        <v>39</v>
      </c>
      <c r="D25" s="11" t="s">
        <v>40</v>
      </c>
    </row>
    <row r="26" spans="2:8" x14ac:dyDescent="0.2">
      <c r="C26" s="15">
        <v>0</v>
      </c>
      <c r="D26" s="10" t="s">
        <v>41</v>
      </c>
    </row>
    <row r="27" spans="2:8" x14ac:dyDescent="0.2">
      <c r="C27" s="15">
        <v>75</v>
      </c>
      <c r="D27" s="10" t="s">
        <v>42</v>
      </c>
    </row>
    <row r="28" spans="2:8" x14ac:dyDescent="0.2">
      <c r="C28" s="15">
        <v>95</v>
      </c>
      <c r="D28" s="10" t="s">
        <v>43</v>
      </c>
    </row>
  </sheetData>
  <sortState ref="B7:H22">
    <sortCondition descending="1" ref="D7:D22"/>
  </sortState>
  <mergeCells count="1">
    <mergeCell ref="B3:H3"/>
  </mergeCells>
  <pageMargins left="0.98425196850393704" right="0.98425196850393704" top="0.98425196850393704" bottom="0.98425196850393704" header="0.31496062992125984" footer="0.31496062992125984"/>
  <pageSetup paperSize="9" orientation="landscape" r:id="rId1"/>
  <headerFooter>
    <oddFooter>&amp;CVorname Nachname&amp;R&amp;D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28"/>
  <sheetViews>
    <sheetView showFormulas="1" workbookViewId="0">
      <selection activeCell="F29" sqref="F29"/>
    </sheetView>
  </sheetViews>
  <sheetFormatPr baseColWidth="10" defaultRowHeight="14.25" x14ac:dyDescent="0.2"/>
  <cols>
    <col min="1" max="1" width="2.42578125" style="1" customWidth="1"/>
    <col min="2" max="2" width="5.7109375" style="1" bestFit="1" customWidth="1"/>
    <col min="3" max="3" width="9.85546875" style="1" bestFit="1" customWidth="1"/>
    <col min="4" max="4" width="9.7109375" style="1" bestFit="1" customWidth="1"/>
    <col min="5" max="5" width="8.7109375" style="1" bestFit="1" customWidth="1"/>
    <col min="6" max="6" width="14" style="1" bestFit="1" customWidth="1"/>
    <col min="7" max="7" width="7.28515625" style="1" customWidth="1"/>
    <col min="8" max="8" width="18.140625" style="1" bestFit="1" customWidth="1"/>
    <col min="9" max="16384" width="11.42578125" style="1"/>
  </cols>
  <sheetData>
    <row r="3" spans="2:9" ht="18" x14ac:dyDescent="0.25">
      <c r="B3" s="16" t="s">
        <v>37</v>
      </c>
      <c r="C3" s="16"/>
      <c r="D3" s="16"/>
      <c r="E3" s="16"/>
      <c r="F3" s="16"/>
      <c r="G3" s="16"/>
      <c r="H3" s="16"/>
      <c r="I3" s="7"/>
    </row>
    <row r="6" spans="2:9" ht="75" x14ac:dyDescent="0.2">
      <c r="B6" s="2" t="s">
        <v>0</v>
      </c>
      <c r="C6" s="3" t="s">
        <v>19</v>
      </c>
      <c r="D6" s="4" t="s">
        <v>1</v>
      </c>
      <c r="E6" s="4" t="s">
        <v>22</v>
      </c>
      <c r="F6" s="4" t="s">
        <v>38</v>
      </c>
      <c r="G6" s="4" t="s">
        <v>44</v>
      </c>
      <c r="H6" s="3" t="s">
        <v>2</v>
      </c>
    </row>
    <row r="7" spans="2:9" x14ac:dyDescent="0.2">
      <c r="B7" s="5" t="s">
        <v>16</v>
      </c>
      <c r="C7" s="5" t="s">
        <v>34</v>
      </c>
      <c r="D7" s="6">
        <v>52680</v>
      </c>
      <c r="E7" s="8">
        <f t="shared" ref="E7:E22" si="0">D7/$D$23*100</f>
        <v>12.471159851008938</v>
      </c>
      <c r="F7" s="14">
        <f>RANK(D7,$D$7:$D$22,0)</f>
        <v>1</v>
      </c>
      <c r="G7" s="8">
        <f>E7</f>
        <v>12.471159851008938</v>
      </c>
      <c r="H7" s="10" t="str">
        <f>VLOOKUP(G7,$C$26:$D$28,2,1)</f>
        <v>A</v>
      </c>
    </row>
    <row r="8" spans="2:9" x14ac:dyDescent="0.2">
      <c r="B8" s="5" t="s">
        <v>10</v>
      </c>
      <c r="C8" s="5" t="s">
        <v>28</v>
      </c>
      <c r="D8" s="6">
        <v>48520.3</v>
      </c>
      <c r="E8" s="8">
        <f t="shared" si="0"/>
        <v>11.4864164259474</v>
      </c>
      <c r="F8" s="14">
        <f t="shared" ref="F8:F22" si="1">RANK(D8,$D$7:$D$22,0)</f>
        <v>2</v>
      </c>
      <c r="G8" s="8">
        <f>G7+E8</f>
        <v>23.957576276956338</v>
      </c>
      <c r="H8" s="10" t="str">
        <f t="shared" ref="H8:H22" si="2">VLOOKUP(G8,$C$26:$D$28,2,1)</f>
        <v>A</v>
      </c>
    </row>
    <row r="9" spans="2:9" x14ac:dyDescent="0.2">
      <c r="B9" s="5" t="s">
        <v>3</v>
      </c>
      <c r="C9" s="5" t="s">
        <v>20</v>
      </c>
      <c r="D9" s="6">
        <v>45805.599999999999</v>
      </c>
      <c r="E9" s="8">
        <f t="shared" si="0"/>
        <v>10.843753980094437</v>
      </c>
      <c r="F9" s="14">
        <f t="shared" si="1"/>
        <v>3</v>
      </c>
      <c r="G9" s="8">
        <f t="shared" ref="G9:G22" si="3">G8+E9</f>
        <v>34.801330257050779</v>
      </c>
      <c r="H9" s="10" t="str">
        <f t="shared" si="2"/>
        <v>A</v>
      </c>
    </row>
    <row r="10" spans="2:9" x14ac:dyDescent="0.2">
      <c r="B10" s="5" t="s">
        <v>6</v>
      </c>
      <c r="C10" s="5" t="s">
        <v>24</v>
      </c>
      <c r="D10" s="6">
        <v>42585</v>
      </c>
      <c r="E10" s="8">
        <f t="shared" si="0"/>
        <v>10.081327681382225</v>
      </c>
      <c r="F10" s="14">
        <f t="shared" si="1"/>
        <v>4</v>
      </c>
      <c r="G10" s="8">
        <f t="shared" si="3"/>
        <v>44.882657938433006</v>
      </c>
      <c r="H10" s="10" t="str">
        <f t="shared" si="2"/>
        <v>A</v>
      </c>
    </row>
    <row r="11" spans="2:9" x14ac:dyDescent="0.2">
      <c r="B11" s="5" t="s">
        <v>11</v>
      </c>
      <c r="C11" s="5" t="s">
        <v>30</v>
      </c>
      <c r="D11" s="6">
        <v>36520</v>
      </c>
      <c r="E11" s="8">
        <f t="shared" si="0"/>
        <v>8.6455345056728632</v>
      </c>
      <c r="F11" s="14">
        <f t="shared" si="1"/>
        <v>5</v>
      </c>
      <c r="G11" s="8">
        <f t="shared" si="3"/>
        <v>53.528192444105869</v>
      </c>
      <c r="H11" s="10" t="str">
        <f t="shared" si="2"/>
        <v>A</v>
      </c>
    </row>
    <row r="12" spans="2:9" x14ac:dyDescent="0.2">
      <c r="B12" s="5" t="s">
        <v>17</v>
      </c>
      <c r="C12" s="5" t="s">
        <v>35</v>
      </c>
      <c r="D12" s="6">
        <v>35850.6</v>
      </c>
      <c r="E12" s="8">
        <f t="shared" si="0"/>
        <v>8.4870646043010822</v>
      </c>
      <c r="F12" s="14">
        <f t="shared" si="1"/>
        <v>6</v>
      </c>
      <c r="G12" s="8">
        <f t="shared" si="3"/>
        <v>62.015257048406951</v>
      </c>
      <c r="H12" s="10" t="str">
        <f t="shared" si="2"/>
        <v>A</v>
      </c>
    </row>
    <row r="13" spans="2:9" x14ac:dyDescent="0.2">
      <c r="B13" s="5" t="s">
        <v>5</v>
      </c>
      <c r="C13" s="5" t="s">
        <v>23</v>
      </c>
      <c r="D13" s="6">
        <v>35650</v>
      </c>
      <c r="E13" s="8">
        <f t="shared" si="0"/>
        <v>8.4395757154227162</v>
      </c>
      <c r="F13" s="14">
        <f t="shared" si="1"/>
        <v>7</v>
      </c>
      <c r="G13" s="8">
        <f t="shared" si="3"/>
        <v>70.454832763829671</v>
      </c>
      <c r="H13" s="10" t="str">
        <f t="shared" si="2"/>
        <v>A</v>
      </c>
    </row>
    <row r="14" spans="2:9" x14ac:dyDescent="0.2">
      <c r="B14" s="5" t="s">
        <v>12</v>
      </c>
      <c r="C14" s="5" t="s">
        <v>29</v>
      </c>
      <c r="D14" s="6">
        <v>28542.799999999999</v>
      </c>
      <c r="E14" s="8">
        <f t="shared" si="0"/>
        <v>6.7570581130481759</v>
      </c>
      <c r="F14" s="14">
        <f t="shared" si="1"/>
        <v>8</v>
      </c>
      <c r="G14" s="8">
        <f t="shared" si="3"/>
        <v>77.211890876877845</v>
      </c>
      <c r="H14" s="10" t="str">
        <f t="shared" si="2"/>
        <v>B</v>
      </c>
    </row>
    <row r="15" spans="2:9" x14ac:dyDescent="0.2">
      <c r="B15" s="5" t="s">
        <v>15</v>
      </c>
      <c r="C15" s="5" t="s">
        <v>33</v>
      </c>
      <c r="D15" s="6">
        <v>18560</v>
      </c>
      <c r="E15" s="8">
        <f t="shared" si="0"/>
        <v>4.3937875253364824</v>
      </c>
      <c r="F15" s="14">
        <f t="shared" si="1"/>
        <v>9</v>
      </c>
      <c r="G15" s="8">
        <f t="shared" si="3"/>
        <v>81.605678402214323</v>
      </c>
      <c r="H15" s="10" t="str">
        <f t="shared" si="2"/>
        <v>B</v>
      </c>
    </row>
    <row r="16" spans="2:9" x14ac:dyDescent="0.2">
      <c r="B16" s="5" t="s">
        <v>9</v>
      </c>
      <c r="C16" s="5" t="s">
        <v>27</v>
      </c>
      <c r="D16" s="6">
        <v>15850</v>
      </c>
      <c r="E16" s="8">
        <f t="shared" si="0"/>
        <v>3.7522377304193562</v>
      </c>
      <c r="F16" s="14">
        <f t="shared" si="1"/>
        <v>10</v>
      </c>
      <c r="G16" s="8">
        <f t="shared" si="3"/>
        <v>85.357916132633676</v>
      </c>
      <c r="H16" s="10" t="str">
        <f t="shared" si="2"/>
        <v>B</v>
      </c>
    </row>
    <row r="17" spans="2:8" x14ac:dyDescent="0.2">
      <c r="B17" s="5" t="s">
        <v>18</v>
      </c>
      <c r="C17" s="5" t="s">
        <v>36</v>
      </c>
      <c r="D17" s="6">
        <v>15420</v>
      </c>
      <c r="E17" s="8">
        <f t="shared" si="0"/>
        <v>3.6504420065026162</v>
      </c>
      <c r="F17" s="14">
        <f t="shared" si="1"/>
        <v>11</v>
      </c>
      <c r="G17" s="8">
        <f t="shared" si="3"/>
        <v>89.008358139136291</v>
      </c>
      <c r="H17" s="10" t="str">
        <f t="shared" si="2"/>
        <v>B</v>
      </c>
    </row>
    <row r="18" spans="2:8" x14ac:dyDescent="0.2">
      <c r="B18" s="5" t="s">
        <v>14</v>
      </c>
      <c r="C18" s="5" t="s">
        <v>32</v>
      </c>
      <c r="D18" s="6">
        <v>14560</v>
      </c>
      <c r="E18" s="8">
        <f t="shared" si="0"/>
        <v>3.4468505586691371</v>
      </c>
      <c r="F18" s="14">
        <f t="shared" si="1"/>
        <v>12</v>
      </c>
      <c r="G18" s="8">
        <f t="shared" si="3"/>
        <v>92.455208697805432</v>
      </c>
      <c r="H18" s="10" t="str">
        <f t="shared" si="2"/>
        <v>B</v>
      </c>
    </row>
    <row r="19" spans="2:8" x14ac:dyDescent="0.2">
      <c r="B19" s="5" t="s">
        <v>8</v>
      </c>
      <c r="C19" s="5" t="s">
        <v>26</v>
      </c>
      <c r="D19" s="6">
        <v>12530</v>
      </c>
      <c r="E19" s="8">
        <f t="shared" si="0"/>
        <v>2.966280048085459</v>
      </c>
      <c r="F19" s="14">
        <f t="shared" si="1"/>
        <v>13</v>
      </c>
      <c r="G19" s="8">
        <f t="shared" si="3"/>
        <v>95.421488745890898</v>
      </c>
      <c r="H19" s="10" t="str">
        <f t="shared" si="2"/>
        <v>C</v>
      </c>
    </row>
    <row r="20" spans="2:8" x14ac:dyDescent="0.2">
      <c r="B20" s="5" t="s">
        <v>7</v>
      </c>
      <c r="C20" s="5" t="s">
        <v>25</v>
      </c>
      <c r="D20" s="6">
        <v>8560</v>
      </c>
      <c r="E20" s="8">
        <f t="shared" si="0"/>
        <v>2.0264451086681188</v>
      </c>
      <c r="F20" s="14">
        <f t="shared" si="1"/>
        <v>14</v>
      </c>
      <c r="G20" s="8">
        <f t="shared" si="3"/>
        <v>97.447933854559011</v>
      </c>
      <c r="H20" s="10" t="str">
        <f t="shared" si="2"/>
        <v>C</v>
      </c>
    </row>
    <row r="21" spans="2:8" x14ac:dyDescent="0.2">
      <c r="B21" s="5" t="s">
        <v>4</v>
      </c>
      <c r="C21" s="5" t="s">
        <v>21</v>
      </c>
      <c r="D21" s="6">
        <v>6520.3</v>
      </c>
      <c r="E21" s="8">
        <f t="shared" si="0"/>
        <v>1.543578275940273</v>
      </c>
      <c r="F21" s="14">
        <f t="shared" si="1"/>
        <v>15</v>
      </c>
      <c r="G21" s="8">
        <f t="shared" si="3"/>
        <v>98.991512130499288</v>
      </c>
      <c r="H21" s="10" t="str">
        <f t="shared" si="2"/>
        <v>C</v>
      </c>
    </row>
    <row r="22" spans="2:8" x14ac:dyDescent="0.2">
      <c r="B22" s="5" t="s">
        <v>13</v>
      </c>
      <c r="C22" s="5" t="s">
        <v>31</v>
      </c>
      <c r="D22" s="6">
        <v>4260</v>
      </c>
      <c r="E22" s="8">
        <f t="shared" si="0"/>
        <v>1.0084878695007227</v>
      </c>
      <c r="F22" s="14">
        <f t="shared" si="1"/>
        <v>16</v>
      </c>
      <c r="G22" s="8">
        <f t="shared" si="3"/>
        <v>100.00000000000001</v>
      </c>
      <c r="H22" s="10" t="str">
        <f t="shared" si="2"/>
        <v>C</v>
      </c>
    </row>
    <row r="23" spans="2:8" ht="15" x14ac:dyDescent="0.25">
      <c r="D23" s="12">
        <f>SUM(D7:D22)</f>
        <v>422414.6</v>
      </c>
      <c r="E23" s="9"/>
    </row>
    <row r="25" spans="2:8" ht="15" x14ac:dyDescent="0.25">
      <c r="C25" s="11" t="s">
        <v>39</v>
      </c>
      <c r="D25" s="11" t="s">
        <v>40</v>
      </c>
    </row>
    <row r="26" spans="2:8" x14ac:dyDescent="0.2">
      <c r="C26" s="13">
        <v>0</v>
      </c>
      <c r="D26" s="10" t="s">
        <v>41</v>
      </c>
    </row>
    <row r="27" spans="2:8" x14ac:dyDescent="0.2">
      <c r="C27" s="13">
        <v>75</v>
      </c>
      <c r="D27" s="10" t="s">
        <v>42</v>
      </c>
    </row>
    <row r="28" spans="2:8" x14ac:dyDescent="0.2">
      <c r="C28" s="13">
        <v>95</v>
      </c>
      <c r="D28" s="10" t="s">
        <v>43</v>
      </c>
    </row>
  </sheetData>
  <mergeCells count="1">
    <mergeCell ref="B3:H3"/>
  </mergeCells>
  <pageMargins left="0.98425196850393704" right="0.98425196850393704" top="0.98425196850393704" bottom="0.98425196850393704" header="0.31496062992125984" footer="0.31496062992125984"/>
  <pageSetup paperSize="9" orientation="landscape" r:id="rId1"/>
  <headerFooter>
    <oddFooter>&amp;CVorname Nachname&amp;R&amp;D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BSO999929 xmlns="http://www.datev.de/BSOffice/999929">04b7c1ed-9f9e-4577-8d49-e9e11345139a</BSO999929>
</file>

<file path=customXml/itemProps1.xml><?xml version="1.0" encoding="utf-8"?>
<ds:datastoreItem xmlns:ds="http://schemas.openxmlformats.org/officeDocument/2006/customXml" ds:itemID="{927E3E23-E447-4030-BF53-6A9DB9C5445A}">
  <ds:schemaRefs>
    <ds:schemaRef ds:uri="http://www.datev.de/BSOffice/99992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Diagramme</vt:lpstr>
      </vt:variant>
      <vt:variant>
        <vt:i4>1</vt:i4>
      </vt:variant>
    </vt:vector>
  </HeadingPairs>
  <TitlesOfParts>
    <vt:vector size="3" baseType="lpstr">
      <vt:lpstr>ABC-Analyse</vt:lpstr>
      <vt:lpstr>Formeln ABC-Analyse</vt:lpstr>
      <vt:lpstr>ABC-Analyse Diagramm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WIFA</dc:creator>
  <cp:lastModifiedBy>Administrator</cp:lastModifiedBy>
  <cp:lastPrinted>2020-09-29T11:17:10Z</cp:lastPrinted>
  <dcterms:created xsi:type="dcterms:W3CDTF">2018-11-27T13:26:54Z</dcterms:created>
  <dcterms:modified xsi:type="dcterms:W3CDTF">2020-09-29T11:19:25Z</dcterms:modified>
</cp:coreProperties>
</file>