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5\"/>
    </mc:Choice>
  </mc:AlternateContent>
  <bookViews>
    <workbookView xWindow="0" yWindow="0" windowWidth="28800" windowHeight="11835"/>
  </bookViews>
  <sheets>
    <sheet name="TechNet-Tastaturen" sheetId="1" r:id="rId1"/>
    <sheet name="Formeln TechNet-Tastature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C26" i="2"/>
  <c r="D26" i="2" s="1"/>
  <c r="E26" i="2" s="1"/>
  <c r="F25" i="2"/>
  <c r="C25" i="2"/>
  <c r="D25" i="2" s="1"/>
  <c r="E25" i="2" s="1"/>
  <c r="G25" i="2" s="1"/>
  <c r="F24" i="2"/>
  <c r="D24" i="2"/>
  <c r="E24" i="2" s="1"/>
  <c r="C24" i="2"/>
  <c r="F23" i="2"/>
  <c r="C23" i="2"/>
  <c r="D23" i="2" s="1"/>
  <c r="E23" i="2" s="1"/>
  <c r="F22" i="2"/>
  <c r="C22" i="2"/>
  <c r="D22" i="2" s="1"/>
  <c r="E22" i="2" s="1"/>
  <c r="F21" i="2"/>
  <c r="C21" i="2"/>
  <c r="D21" i="2" s="1"/>
  <c r="E21" i="2" s="1"/>
  <c r="G21" i="2" s="1"/>
  <c r="F20" i="2"/>
  <c r="D20" i="2"/>
  <c r="E20" i="2" s="1"/>
  <c r="C20" i="2"/>
  <c r="F19" i="2"/>
  <c r="C19" i="2"/>
  <c r="D19" i="2" s="1"/>
  <c r="E19" i="2" s="1"/>
  <c r="F18" i="2"/>
  <c r="G18" i="2" s="1"/>
  <c r="C18" i="2"/>
  <c r="D18" i="2" s="1"/>
  <c r="E18" i="2" s="1"/>
  <c r="F17" i="2"/>
  <c r="C17" i="2"/>
  <c r="D17" i="2" s="1"/>
  <c r="E17" i="2" s="1"/>
  <c r="G17" i="2" s="1"/>
  <c r="F16" i="2"/>
  <c r="G16" i="2" s="1"/>
  <c r="D16" i="2"/>
  <c r="E16" i="2" s="1"/>
  <c r="C16" i="2"/>
  <c r="F15" i="2"/>
  <c r="C15" i="2"/>
  <c r="D15" i="2" s="1"/>
  <c r="E15" i="2" s="1"/>
  <c r="G15" i="2" l="1"/>
  <c r="G20" i="2"/>
  <c r="G22" i="2"/>
  <c r="G19" i="2"/>
  <c r="G24" i="2"/>
  <c r="G26" i="2"/>
  <c r="G23" i="2"/>
  <c r="D16" i="1"/>
  <c r="E16" i="1" s="1"/>
  <c r="D17" i="1"/>
  <c r="D18" i="1"/>
  <c r="D19" i="1"/>
  <c r="D20" i="1"/>
  <c r="D21" i="1"/>
  <c r="D22" i="1"/>
  <c r="D23" i="1"/>
  <c r="D24" i="1"/>
  <c r="D25" i="1"/>
  <c r="D26" i="1"/>
  <c r="D15" i="1"/>
  <c r="E15" i="1" s="1"/>
  <c r="F16" i="1"/>
  <c r="F17" i="1"/>
  <c r="F18" i="1"/>
  <c r="F19" i="1"/>
  <c r="F20" i="1"/>
  <c r="F21" i="1"/>
  <c r="F22" i="1"/>
  <c r="F23" i="1"/>
  <c r="F24" i="1"/>
  <c r="F25" i="1"/>
  <c r="F26" i="1"/>
  <c r="F15" i="1"/>
  <c r="G15" i="1" s="1"/>
  <c r="E17" i="1"/>
  <c r="E18" i="1"/>
  <c r="E19" i="1"/>
  <c r="E20" i="1"/>
  <c r="E21" i="1"/>
  <c r="E22" i="1"/>
  <c r="E23" i="1"/>
  <c r="E24" i="1"/>
  <c r="E25" i="1"/>
  <c r="E26" i="1"/>
  <c r="C16" i="1"/>
  <c r="C17" i="1"/>
  <c r="C18" i="1"/>
  <c r="C19" i="1"/>
  <c r="C20" i="1"/>
  <c r="C21" i="1"/>
  <c r="C22" i="1"/>
  <c r="C23" i="1"/>
  <c r="C24" i="1"/>
  <c r="C25" i="1"/>
  <c r="C26" i="1"/>
  <c r="C15" i="1"/>
  <c r="G26" i="1" l="1"/>
  <c r="G22" i="1"/>
  <c r="G18" i="1"/>
  <c r="G25" i="1"/>
  <c r="G21" i="1"/>
  <c r="G24" i="1"/>
  <c r="G20" i="1"/>
  <c r="G23" i="1"/>
  <c r="G19" i="1"/>
  <c r="G17" i="1"/>
  <c r="G16" i="1"/>
</calcChain>
</file>

<file path=xl/sharedStrings.xml><?xml version="1.0" encoding="utf-8"?>
<sst xmlns="http://schemas.openxmlformats.org/spreadsheetml/2006/main" count="36" uniqueCount="19">
  <si>
    <t>Artikel:</t>
  </si>
  <si>
    <t>Hersteller:</t>
  </si>
  <si>
    <t>Optimale Bestellmenge</t>
  </si>
  <si>
    <t>Bestell-
häufigkeit</t>
  </si>
  <si>
    <t>Bestellmenge
pro Stück</t>
  </si>
  <si>
    <t>Durchschnittl.
Lagerbestand</t>
  </si>
  <si>
    <t>Lagerhaltungs-
kosten pro Jahr</t>
  </si>
  <si>
    <t>Beschaffungs-
kosten pro Jahr</t>
  </si>
  <si>
    <t>Artikelnummer:</t>
  </si>
  <si>
    <t>TechNet-Tastaturen</t>
  </si>
  <si>
    <t>7815-AT</t>
  </si>
  <si>
    <t>TechNet</t>
  </si>
  <si>
    <t>Jahresbeschaffungsmenge:</t>
  </si>
  <si>
    <t>Lagerhaltungskostensatz:</t>
  </si>
  <si>
    <t>Kosten je Bestellung:</t>
  </si>
  <si>
    <t>Bezugspreis</t>
  </si>
  <si>
    <t>Bestellmenge</t>
  </si>
  <si>
    <t>Bestellkosten
pro Jahr</t>
  </si>
  <si>
    <t xml:space="preserve">7815-AT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</si>
</sst>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u val="double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/>
    <xf numFmtId="0" fontId="3" fillId="0" borderId="1" xfId="0" applyFont="1" applyBorder="1"/>
    <xf numFmtId="0" fontId="5" fillId="0" borderId="0" xfId="0" applyFont="1" applyBorder="1"/>
    <xf numFmtId="0" fontId="5" fillId="0" borderId="0" xfId="0" applyFont="1"/>
    <xf numFmtId="3" fontId="3" fillId="0" borderId="0" xfId="0" applyNumberFormat="1" applyFont="1"/>
    <xf numFmtId="10" fontId="3" fillId="0" borderId="0" xfId="0" applyNumberFormat="1" applyFont="1"/>
    <xf numFmtId="164" fontId="3" fillId="0" borderId="0" xfId="0" applyNumberFormat="1" applyFont="1"/>
    <xf numFmtId="3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3" xfId="1" applyNumberFormat="1" applyFont="1" applyBorder="1"/>
    <xf numFmtId="164" fontId="3" fillId="0" borderId="1" xfId="0" applyNumberFormat="1" applyFont="1" applyBorder="1"/>
    <xf numFmtId="0" fontId="2" fillId="2" borderId="1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r>
              <a:rPr lang="en-US" sz="1200" b="1">
                <a:latin typeface="Arial "/>
              </a:rPr>
              <a:t>Optimale Bestellmenge TechNet-Tastaturen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8218975205418911"/>
          <c:y val="0.17351111431437202"/>
          <c:w val="0.78495801426883494"/>
          <c:h val="0.69159420289855067"/>
        </c:manualLayout>
      </c:layout>
      <c:lineChart>
        <c:grouping val="standard"/>
        <c:varyColors val="0"/>
        <c:ser>
          <c:idx val="0"/>
          <c:order val="0"/>
          <c:tx>
            <c:v>Lagerhaltungskosten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'TechNet-Tastaturen'!$E$15:$E$26</c:f>
              <c:numCache>
                <c:formatCode>#,##0.00\ "€"</c:formatCode>
                <c:ptCount val="12"/>
                <c:pt idx="0">
                  <c:v>113.39999999999999</c:v>
                </c:pt>
                <c:pt idx="1">
                  <c:v>56.699999999999996</c:v>
                </c:pt>
                <c:pt idx="2">
                  <c:v>37.799999999999997</c:v>
                </c:pt>
                <c:pt idx="3">
                  <c:v>28.349999999999998</c:v>
                </c:pt>
                <c:pt idx="4">
                  <c:v>24.3</c:v>
                </c:pt>
                <c:pt idx="5">
                  <c:v>20.25</c:v>
                </c:pt>
                <c:pt idx="6">
                  <c:v>17.3475</c:v>
                </c:pt>
                <c:pt idx="7">
                  <c:v>16.2</c:v>
                </c:pt>
                <c:pt idx="8">
                  <c:v>14.399999999999999</c:v>
                </c:pt>
                <c:pt idx="9">
                  <c:v>12.959999999999999</c:v>
                </c:pt>
                <c:pt idx="10">
                  <c:v>11.808000000000002</c:v>
                </c:pt>
                <c:pt idx="11">
                  <c:v>10.799999999999999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F-4BB3-A846-790013D73DC4}"/>
            </c:ext>
          </c:extLst>
        </c:ser>
        <c:ser>
          <c:idx val="1"/>
          <c:order val="1"/>
          <c:tx>
            <c:v>Bestellkosten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'TechNet-Tastaturen'!$F$15:$F$26</c:f>
              <c:numCache>
                <c:formatCode>#,##0.00\ "€"</c:formatCode>
                <c:ptCount val="12"/>
                <c:pt idx="0">
                  <c:v>8.9</c:v>
                </c:pt>
                <c:pt idx="1">
                  <c:v>17.8</c:v>
                </c:pt>
                <c:pt idx="2">
                  <c:v>26.700000000000003</c:v>
                </c:pt>
                <c:pt idx="3">
                  <c:v>35.6</c:v>
                </c:pt>
                <c:pt idx="4">
                  <c:v>44.5</c:v>
                </c:pt>
                <c:pt idx="5">
                  <c:v>53.400000000000006</c:v>
                </c:pt>
                <c:pt idx="6">
                  <c:v>62.300000000000004</c:v>
                </c:pt>
                <c:pt idx="7">
                  <c:v>71.2</c:v>
                </c:pt>
                <c:pt idx="8">
                  <c:v>80.100000000000009</c:v>
                </c:pt>
                <c:pt idx="9">
                  <c:v>89</c:v>
                </c:pt>
                <c:pt idx="10">
                  <c:v>97.9</c:v>
                </c:pt>
                <c:pt idx="11">
                  <c:v>106.80000000000001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F-4BB3-A846-790013D73DC4}"/>
            </c:ext>
          </c:extLst>
        </c:ser>
        <c:ser>
          <c:idx val="2"/>
          <c:order val="2"/>
          <c:tx>
            <c:v>Beschaffungskosten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'TechNet-Tastaturen'!$G$15:$G$26</c:f>
              <c:numCache>
                <c:formatCode>#,##0.00\ "€"</c:formatCode>
                <c:ptCount val="12"/>
                <c:pt idx="0">
                  <c:v>122.3</c:v>
                </c:pt>
                <c:pt idx="1">
                  <c:v>74.5</c:v>
                </c:pt>
                <c:pt idx="2">
                  <c:v>64.5</c:v>
                </c:pt>
                <c:pt idx="3">
                  <c:v>63.95</c:v>
                </c:pt>
                <c:pt idx="4">
                  <c:v>68.8</c:v>
                </c:pt>
                <c:pt idx="5">
                  <c:v>73.650000000000006</c:v>
                </c:pt>
                <c:pt idx="6">
                  <c:v>79.647500000000008</c:v>
                </c:pt>
                <c:pt idx="7">
                  <c:v>87.4</c:v>
                </c:pt>
                <c:pt idx="8">
                  <c:v>94.5</c:v>
                </c:pt>
                <c:pt idx="9">
                  <c:v>101.96</c:v>
                </c:pt>
                <c:pt idx="10">
                  <c:v>109.70800000000001</c:v>
                </c:pt>
                <c:pt idx="11">
                  <c:v>117.60000000000001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F-4BB3-A846-790013D73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804168"/>
        <c:axId val="485804496"/>
      </c:lineChart>
      <c:catAx>
        <c:axId val="48580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Bestellmenge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496"/>
        <c:crosses val="autoZero"/>
        <c:auto val="1"/>
        <c:lblAlgn val="ctr"/>
        <c:lblOffset val="100"/>
        <c:noMultiLvlLbl val="0"/>
      </c:catAx>
      <c:valAx>
        <c:axId val="4858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Kosten pro Jahr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168"/>
        <c:crosses val="autoZero"/>
        <c:crossBetween val="midCat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r>
              <a:rPr lang="en-US" sz="1200" b="1">
                <a:latin typeface="Arial "/>
              </a:rPr>
              <a:t>Optimale Bestellmenge TechNet-Tastaturen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8218975205418911"/>
          <c:y val="0.17351111431437202"/>
          <c:w val="0.78495801426883494"/>
          <c:h val="0.69159420289855067"/>
        </c:manualLayout>
      </c:layout>
      <c:lineChart>
        <c:grouping val="standard"/>
        <c:varyColors val="0"/>
        <c:ser>
          <c:idx val="0"/>
          <c:order val="0"/>
          <c:tx>
            <c:v>Lagerhaltungskosten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'Formeln 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'Formeln TechNet-Tastaturen'!$E$15:$E$26</c:f>
              <c:numCache>
                <c:formatCode>#,##0.00\ "€"</c:formatCode>
                <c:ptCount val="12"/>
                <c:pt idx="0">
                  <c:v>113.39999999999999</c:v>
                </c:pt>
                <c:pt idx="1">
                  <c:v>56.699999999999996</c:v>
                </c:pt>
                <c:pt idx="2">
                  <c:v>37.799999999999997</c:v>
                </c:pt>
                <c:pt idx="3">
                  <c:v>28.349999999999998</c:v>
                </c:pt>
                <c:pt idx="4">
                  <c:v>24.3</c:v>
                </c:pt>
                <c:pt idx="5">
                  <c:v>20.25</c:v>
                </c:pt>
                <c:pt idx="6">
                  <c:v>17.3475</c:v>
                </c:pt>
                <c:pt idx="7">
                  <c:v>16.2</c:v>
                </c:pt>
                <c:pt idx="8">
                  <c:v>14.399999999999999</c:v>
                </c:pt>
                <c:pt idx="9">
                  <c:v>12.959999999999999</c:v>
                </c:pt>
                <c:pt idx="10">
                  <c:v>11.808000000000002</c:v>
                </c:pt>
                <c:pt idx="11">
                  <c:v>10.799999999999999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1D-4B92-8B37-3C71C90CA2DB}"/>
            </c:ext>
          </c:extLst>
        </c:ser>
        <c:ser>
          <c:idx val="1"/>
          <c:order val="1"/>
          <c:tx>
            <c:v>Bestellkosten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'Formeln 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'Formeln TechNet-Tastaturen'!$F$15:$F$26</c:f>
              <c:numCache>
                <c:formatCode>#,##0.00\ "€"</c:formatCode>
                <c:ptCount val="12"/>
                <c:pt idx="0">
                  <c:v>8.9</c:v>
                </c:pt>
                <c:pt idx="1">
                  <c:v>17.8</c:v>
                </c:pt>
                <c:pt idx="2">
                  <c:v>26.700000000000003</c:v>
                </c:pt>
                <c:pt idx="3">
                  <c:v>35.6</c:v>
                </c:pt>
                <c:pt idx="4">
                  <c:v>44.5</c:v>
                </c:pt>
                <c:pt idx="5">
                  <c:v>53.400000000000006</c:v>
                </c:pt>
                <c:pt idx="6">
                  <c:v>62.300000000000004</c:v>
                </c:pt>
                <c:pt idx="7">
                  <c:v>71.2</c:v>
                </c:pt>
                <c:pt idx="8">
                  <c:v>80.100000000000009</c:v>
                </c:pt>
                <c:pt idx="9">
                  <c:v>89</c:v>
                </c:pt>
                <c:pt idx="10">
                  <c:v>97.9</c:v>
                </c:pt>
                <c:pt idx="11">
                  <c:v>106.80000000000001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1D-4B92-8B37-3C71C90CA2DB}"/>
            </c:ext>
          </c:extLst>
        </c:ser>
        <c:ser>
          <c:idx val="2"/>
          <c:order val="2"/>
          <c:tx>
            <c:v>Beschaffungskosten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'Formeln 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'Formeln TechNet-Tastaturen'!$G$15:$G$26</c:f>
              <c:numCache>
                <c:formatCode>#,##0.00\ "€"</c:formatCode>
                <c:ptCount val="12"/>
                <c:pt idx="0">
                  <c:v>122.3</c:v>
                </c:pt>
                <c:pt idx="1">
                  <c:v>74.5</c:v>
                </c:pt>
                <c:pt idx="2">
                  <c:v>64.5</c:v>
                </c:pt>
                <c:pt idx="3">
                  <c:v>63.95</c:v>
                </c:pt>
                <c:pt idx="4">
                  <c:v>68.8</c:v>
                </c:pt>
                <c:pt idx="5">
                  <c:v>73.650000000000006</c:v>
                </c:pt>
                <c:pt idx="6">
                  <c:v>79.647500000000008</c:v>
                </c:pt>
                <c:pt idx="7">
                  <c:v>87.4</c:v>
                </c:pt>
                <c:pt idx="8">
                  <c:v>94.5</c:v>
                </c:pt>
                <c:pt idx="9">
                  <c:v>101.96</c:v>
                </c:pt>
                <c:pt idx="10">
                  <c:v>109.70800000000001</c:v>
                </c:pt>
                <c:pt idx="11">
                  <c:v>117.60000000000001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D-4B92-8B37-3C71C90C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804168"/>
        <c:axId val="485804496"/>
      </c:lineChart>
      <c:catAx>
        <c:axId val="48580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Bestellmenge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496"/>
        <c:crosses val="autoZero"/>
        <c:auto val="1"/>
        <c:lblAlgn val="ctr"/>
        <c:lblOffset val="100"/>
        <c:noMultiLvlLbl val="0"/>
      </c:catAx>
      <c:valAx>
        <c:axId val="4858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Kosten pro Jahr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168"/>
        <c:crosses val="autoZero"/>
        <c:crossBetween val="midCat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5</xdr:row>
      <xdr:rowOff>28574</xdr:rowOff>
    </xdr:from>
    <xdr:to>
      <xdr:col>14</xdr:col>
      <xdr:colOff>609600</xdr:colOff>
      <xdr:row>29</xdr:row>
      <xdr:rowOff>114299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EC0D53B-AEC8-4CA5-935A-18B385E18A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11</xdr:row>
      <xdr:rowOff>95250</xdr:rowOff>
    </xdr:from>
    <xdr:to>
      <xdr:col>12</xdr:col>
      <xdr:colOff>742950</xdr:colOff>
      <xdr:row>13</xdr:row>
      <xdr:rowOff>171450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CEE40250-5838-48D8-A3F1-C9E7B72B40B0}"/>
            </a:ext>
          </a:extLst>
        </xdr:cNvPr>
        <xdr:cNvSpPr/>
      </xdr:nvSpPr>
      <xdr:spPr>
        <a:xfrm>
          <a:off x="10915650" y="1962150"/>
          <a:ext cx="1733550" cy="400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Optimale Bestellmenge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0.39792</cdr:x>
      <cdr:y>0.35854</cdr:y>
    </cdr:from>
    <cdr:to>
      <cdr:x>0.48958</cdr:x>
      <cdr:y>0.53171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68322674-01F4-4049-BFC1-649870B65226}"/>
            </a:ext>
          </a:extLst>
        </cdr:cNvPr>
        <cdr:cNvCxnSpPr/>
      </cdr:nvCxnSpPr>
      <cdr:spPr>
        <a:xfrm xmlns:a="http://schemas.openxmlformats.org/drawingml/2006/main" flipH="1">
          <a:off x="1819275" y="1400175"/>
          <a:ext cx="419100" cy="676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5</xdr:row>
      <xdr:rowOff>28574</xdr:rowOff>
    </xdr:from>
    <xdr:to>
      <xdr:col>14</xdr:col>
      <xdr:colOff>609600</xdr:colOff>
      <xdr:row>29</xdr:row>
      <xdr:rowOff>114299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555EE8-E97F-44F8-A01A-B46B5BC7E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11</xdr:row>
      <xdr:rowOff>95250</xdr:rowOff>
    </xdr:from>
    <xdr:to>
      <xdr:col>12</xdr:col>
      <xdr:colOff>742950</xdr:colOff>
      <xdr:row>13</xdr:row>
      <xdr:rowOff>171450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BF09D674-CB36-434A-B1EE-FB33F6C24E09}"/>
            </a:ext>
          </a:extLst>
        </xdr:cNvPr>
        <xdr:cNvSpPr/>
      </xdr:nvSpPr>
      <xdr:spPr>
        <a:xfrm>
          <a:off x="10915650" y="1962150"/>
          <a:ext cx="1733550" cy="400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Optimale Bestellmenge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0.39792</cdr:x>
      <cdr:y>0.35854</cdr:y>
    </cdr:from>
    <cdr:to>
      <cdr:x>0.48958</cdr:x>
      <cdr:y>0.53171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68322674-01F4-4049-BFC1-649870B65226}"/>
            </a:ext>
          </a:extLst>
        </cdr:cNvPr>
        <cdr:cNvCxnSpPr/>
      </cdr:nvCxnSpPr>
      <cdr:spPr>
        <a:xfrm xmlns:a="http://schemas.openxmlformats.org/drawingml/2006/main" flipH="1">
          <a:off x="1819275" y="1400175"/>
          <a:ext cx="419100" cy="676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6"/>
  <sheetViews>
    <sheetView tabSelected="1" zoomScaleNormal="100" workbookViewId="0">
      <selection activeCell="I13" sqref="I13"/>
    </sheetView>
  </sheetViews>
  <sheetFormatPr baseColWidth="10" defaultColWidth="15.7109375" defaultRowHeight="12.75" x14ac:dyDescent="0.2"/>
  <cols>
    <col min="1" max="1" width="5.7109375" style="1" customWidth="1"/>
    <col min="2" max="2" width="15.7109375" style="1"/>
    <col min="3" max="7" width="15.7109375" style="1" customWidth="1"/>
    <col min="8" max="16384" width="15.7109375" style="1"/>
  </cols>
  <sheetData>
    <row r="2" spans="2:7" ht="15" x14ac:dyDescent="0.2">
      <c r="B2" s="4" t="s">
        <v>0</v>
      </c>
      <c r="C2" s="6" t="s">
        <v>9</v>
      </c>
      <c r="E2" s="4" t="s">
        <v>8</v>
      </c>
      <c r="F2" s="7" t="s">
        <v>10</v>
      </c>
    </row>
    <row r="4" spans="2:7" ht="15" x14ac:dyDescent="0.2">
      <c r="B4" s="4" t="s">
        <v>1</v>
      </c>
      <c r="C4" s="6" t="s">
        <v>11</v>
      </c>
      <c r="E4" s="4" t="s">
        <v>12</v>
      </c>
      <c r="G4" s="8">
        <v>1800</v>
      </c>
    </row>
    <row r="6" spans="2:7" x14ac:dyDescent="0.2">
      <c r="B6" s="12" t="s">
        <v>16</v>
      </c>
      <c r="C6" s="13" t="s">
        <v>15</v>
      </c>
      <c r="E6" s="4" t="s">
        <v>13</v>
      </c>
      <c r="G6" s="9">
        <v>4.4999999999999998E-2</v>
      </c>
    </row>
    <row r="7" spans="2:7" x14ac:dyDescent="0.2">
      <c r="B7" s="1">
        <v>1</v>
      </c>
      <c r="C7" s="14">
        <v>3.2</v>
      </c>
    </row>
    <row r="8" spans="2:7" x14ac:dyDescent="0.2">
      <c r="B8" s="1">
        <v>250</v>
      </c>
      <c r="C8" s="14">
        <v>3</v>
      </c>
      <c r="E8" s="4" t="s">
        <v>14</v>
      </c>
      <c r="G8" s="10">
        <v>8.9</v>
      </c>
    </row>
    <row r="9" spans="2:7" x14ac:dyDescent="0.2">
      <c r="B9" s="1">
        <v>400</v>
      </c>
      <c r="C9" s="14">
        <v>2.8</v>
      </c>
    </row>
    <row r="11" spans="2:7" ht="15" x14ac:dyDescent="0.25">
      <c r="B11" s="16" t="s">
        <v>2</v>
      </c>
      <c r="C11" s="16"/>
      <c r="D11" s="16"/>
      <c r="E11" s="16"/>
      <c r="F11" s="16"/>
      <c r="G11" s="16"/>
    </row>
    <row r="14" spans="2:7" ht="25.5" x14ac:dyDescent="0.2">
      <c r="B14" s="2" t="s">
        <v>3</v>
      </c>
      <c r="C14" s="3" t="s">
        <v>4</v>
      </c>
      <c r="D14" s="3" t="s">
        <v>5</v>
      </c>
      <c r="E14" s="3" t="s">
        <v>6</v>
      </c>
      <c r="F14" s="3" t="s">
        <v>17</v>
      </c>
      <c r="G14" s="3" t="s">
        <v>7</v>
      </c>
    </row>
    <row r="15" spans="2:7" x14ac:dyDescent="0.2">
      <c r="B15" s="5">
        <v>1</v>
      </c>
      <c r="C15" s="11">
        <f>ROUND($G$4/B15,0)</f>
        <v>1800</v>
      </c>
      <c r="D15" s="15">
        <f>C15/2*VLOOKUP(C15,$B$7:$C$9,2,1)</f>
        <v>2520</v>
      </c>
      <c r="E15" s="15">
        <f>D15*$G$6</f>
        <v>113.39999999999999</v>
      </c>
      <c r="F15" s="15">
        <f>B15*$G$8</f>
        <v>8.9</v>
      </c>
      <c r="G15" s="15">
        <f>F15+E15</f>
        <v>122.3</v>
      </c>
    </row>
    <row r="16" spans="2:7" x14ac:dyDescent="0.2">
      <c r="B16" s="5">
        <v>2</v>
      </c>
      <c r="C16" s="11">
        <f t="shared" ref="C16:C26" si="0">ROUND($G$4/B16,0)</f>
        <v>900</v>
      </c>
      <c r="D16" s="15">
        <f t="shared" ref="D16:D26" si="1">C16/2*VLOOKUP(C16,$B$7:$C$9,2,1)</f>
        <v>1260</v>
      </c>
      <c r="E16" s="15">
        <f t="shared" ref="E16:E26" si="2">D16*$G$6</f>
        <v>56.699999999999996</v>
      </c>
      <c r="F16" s="15">
        <f t="shared" ref="F16:F26" si="3">B16*$G$8</f>
        <v>17.8</v>
      </c>
      <c r="G16" s="15">
        <f t="shared" ref="G16:G26" si="4">F16+E16</f>
        <v>74.5</v>
      </c>
    </row>
    <row r="17" spans="2:7" x14ac:dyDescent="0.2">
      <c r="B17" s="5">
        <v>3</v>
      </c>
      <c r="C17" s="11">
        <f t="shared" si="0"/>
        <v>600</v>
      </c>
      <c r="D17" s="15">
        <f t="shared" si="1"/>
        <v>840</v>
      </c>
      <c r="E17" s="15">
        <f t="shared" si="2"/>
        <v>37.799999999999997</v>
      </c>
      <c r="F17" s="15">
        <f t="shared" si="3"/>
        <v>26.700000000000003</v>
      </c>
      <c r="G17" s="15">
        <f t="shared" si="4"/>
        <v>64.5</v>
      </c>
    </row>
    <row r="18" spans="2:7" x14ac:dyDescent="0.2">
      <c r="B18" s="5">
        <v>4</v>
      </c>
      <c r="C18" s="11">
        <f t="shared" si="0"/>
        <v>450</v>
      </c>
      <c r="D18" s="15">
        <f t="shared" si="1"/>
        <v>630</v>
      </c>
      <c r="E18" s="15">
        <f t="shared" si="2"/>
        <v>28.349999999999998</v>
      </c>
      <c r="F18" s="15">
        <f t="shared" si="3"/>
        <v>35.6</v>
      </c>
      <c r="G18" s="15">
        <f t="shared" si="4"/>
        <v>63.95</v>
      </c>
    </row>
    <row r="19" spans="2:7" x14ac:dyDescent="0.2">
      <c r="B19" s="5">
        <v>5</v>
      </c>
      <c r="C19" s="11">
        <f t="shared" si="0"/>
        <v>360</v>
      </c>
      <c r="D19" s="15">
        <f t="shared" si="1"/>
        <v>540</v>
      </c>
      <c r="E19" s="15">
        <f t="shared" si="2"/>
        <v>24.3</v>
      </c>
      <c r="F19" s="15">
        <f t="shared" si="3"/>
        <v>44.5</v>
      </c>
      <c r="G19" s="15">
        <f t="shared" si="4"/>
        <v>68.8</v>
      </c>
    </row>
    <row r="20" spans="2:7" x14ac:dyDescent="0.2">
      <c r="B20" s="5">
        <v>6</v>
      </c>
      <c r="C20" s="11">
        <f t="shared" si="0"/>
        <v>300</v>
      </c>
      <c r="D20" s="15">
        <f t="shared" si="1"/>
        <v>450</v>
      </c>
      <c r="E20" s="15">
        <f t="shared" si="2"/>
        <v>20.25</v>
      </c>
      <c r="F20" s="15">
        <f t="shared" si="3"/>
        <v>53.400000000000006</v>
      </c>
      <c r="G20" s="15">
        <f t="shared" si="4"/>
        <v>73.650000000000006</v>
      </c>
    </row>
    <row r="21" spans="2:7" x14ac:dyDescent="0.2">
      <c r="B21" s="5">
        <v>7</v>
      </c>
      <c r="C21" s="11">
        <f t="shared" si="0"/>
        <v>257</v>
      </c>
      <c r="D21" s="15">
        <f t="shared" si="1"/>
        <v>385.5</v>
      </c>
      <c r="E21" s="15">
        <f t="shared" si="2"/>
        <v>17.3475</v>
      </c>
      <c r="F21" s="15">
        <f t="shared" si="3"/>
        <v>62.300000000000004</v>
      </c>
      <c r="G21" s="15">
        <f t="shared" si="4"/>
        <v>79.647500000000008</v>
      </c>
    </row>
    <row r="22" spans="2:7" x14ac:dyDescent="0.2">
      <c r="B22" s="5">
        <v>8</v>
      </c>
      <c r="C22" s="11">
        <f t="shared" si="0"/>
        <v>225</v>
      </c>
      <c r="D22" s="15">
        <f t="shared" si="1"/>
        <v>360</v>
      </c>
      <c r="E22" s="15">
        <f t="shared" si="2"/>
        <v>16.2</v>
      </c>
      <c r="F22" s="15">
        <f t="shared" si="3"/>
        <v>71.2</v>
      </c>
      <c r="G22" s="15">
        <f t="shared" si="4"/>
        <v>87.4</v>
      </c>
    </row>
    <row r="23" spans="2:7" x14ac:dyDescent="0.2">
      <c r="B23" s="5">
        <v>9</v>
      </c>
      <c r="C23" s="11">
        <f t="shared" si="0"/>
        <v>200</v>
      </c>
      <c r="D23" s="15">
        <f t="shared" si="1"/>
        <v>320</v>
      </c>
      <c r="E23" s="15">
        <f t="shared" si="2"/>
        <v>14.399999999999999</v>
      </c>
      <c r="F23" s="15">
        <f t="shared" si="3"/>
        <v>80.100000000000009</v>
      </c>
      <c r="G23" s="15">
        <f t="shared" si="4"/>
        <v>94.5</v>
      </c>
    </row>
    <row r="24" spans="2:7" x14ac:dyDescent="0.2">
      <c r="B24" s="5">
        <v>10</v>
      </c>
      <c r="C24" s="11">
        <f t="shared" si="0"/>
        <v>180</v>
      </c>
      <c r="D24" s="15">
        <f t="shared" si="1"/>
        <v>288</v>
      </c>
      <c r="E24" s="15">
        <f t="shared" si="2"/>
        <v>12.959999999999999</v>
      </c>
      <c r="F24" s="15">
        <f t="shared" si="3"/>
        <v>89</v>
      </c>
      <c r="G24" s="15">
        <f t="shared" si="4"/>
        <v>101.96</v>
      </c>
    </row>
    <row r="25" spans="2:7" x14ac:dyDescent="0.2">
      <c r="B25" s="5">
        <v>11</v>
      </c>
      <c r="C25" s="11">
        <f t="shared" si="0"/>
        <v>164</v>
      </c>
      <c r="D25" s="15">
        <f t="shared" si="1"/>
        <v>262.40000000000003</v>
      </c>
      <c r="E25" s="15">
        <f t="shared" si="2"/>
        <v>11.808000000000002</v>
      </c>
      <c r="F25" s="15">
        <f t="shared" si="3"/>
        <v>97.9</v>
      </c>
      <c r="G25" s="15">
        <f t="shared" si="4"/>
        <v>109.70800000000001</v>
      </c>
    </row>
    <row r="26" spans="2:7" x14ac:dyDescent="0.2">
      <c r="B26" s="5">
        <v>12</v>
      </c>
      <c r="C26" s="11">
        <f t="shared" si="0"/>
        <v>150</v>
      </c>
      <c r="D26" s="15">
        <f t="shared" si="1"/>
        <v>240</v>
      </c>
      <c r="E26" s="15">
        <f t="shared" si="2"/>
        <v>10.799999999999999</v>
      </c>
      <c r="F26" s="15">
        <f t="shared" si="3"/>
        <v>106.80000000000001</v>
      </c>
      <c r="G26" s="15">
        <f t="shared" si="4"/>
        <v>117.60000000000001</v>
      </c>
    </row>
  </sheetData>
  <mergeCells count="1">
    <mergeCell ref="B11:G11"/>
  </mergeCells>
  <conditionalFormatting sqref="J19">
    <cfRule type="cellIs" dxfId="3" priority="2" operator="equal">
      <formula>MIN($G$15:$G$26)</formula>
    </cfRule>
  </conditionalFormatting>
  <conditionalFormatting sqref="B15:G26">
    <cfRule type="expression" dxfId="2" priority="1">
      <formula>$G15=MIN($G$15:$G$26)</formula>
    </cfRule>
  </conditionalFormatting>
  <pageMargins left="0.59055118110236227" right="0.59055118110236227" top="0.78740157480314965" bottom="0.78740157480314965" header="0.31496062992125984" footer="0.31496062992125984"/>
  <pageSetup paperSize="9" orientation="landscape" r:id="rId1"/>
  <headerFooter>
    <oddHeader>&amp;L&amp;F&amp;CVorname Nachname&amp;R&amp;D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showFormulas="1" zoomScaleNormal="100" workbookViewId="0">
      <selection activeCell="I5" sqref="I5"/>
    </sheetView>
  </sheetViews>
  <sheetFormatPr baseColWidth="10" defaultColWidth="15.7109375" defaultRowHeight="12.75" x14ac:dyDescent="0.2"/>
  <cols>
    <col min="1" max="1" width="5.7109375" style="1" customWidth="1"/>
    <col min="2" max="2" width="8.5703125" style="1" bestFit="1" customWidth="1"/>
    <col min="3" max="3" width="12" style="1" bestFit="1" customWidth="1"/>
    <col min="4" max="4" width="17.85546875" style="1" bestFit="1" customWidth="1"/>
    <col min="5" max="5" width="12.85546875" style="1" customWidth="1"/>
    <col min="6" max="6" width="6.85546875" style="1" customWidth="1"/>
    <col min="7" max="7" width="8.28515625" style="1" customWidth="1"/>
    <col min="8" max="16384" width="15.7109375" style="1"/>
  </cols>
  <sheetData>
    <row r="2" spans="2:7" ht="15" x14ac:dyDescent="0.2">
      <c r="B2" s="4" t="s">
        <v>0</v>
      </c>
      <c r="C2" s="6" t="s">
        <v>9</v>
      </c>
      <c r="E2" s="4" t="s">
        <v>8</v>
      </c>
      <c r="F2" s="7" t="s">
        <v>18</v>
      </c>
    </row>
    <row r="4" spans="2:7" ht="15" x14ac:dyDescent="0.2">
      <c r="B4" s="4" t="s">
        <v>1</v>
      </c>
      <c r="C4" s="6" t="s">
        <v>11</v>
      </c>
      <c r="E4" s="4" t="s">
        <v>12</v>
      </c>
      <c r="G4" s="8">
        <v>1800</v>
      </c>
    </row>
    <row r="6" spans="2:7" x14ac:dyDescent="0.2">
      <c r="B6" s="12" t="s">
        <v>16</v>
      </c>
      <c r="C6" s="13" t="s">
        <v>15</v>
      </c>
      <c r="E6" s="4" t="s">
        <v>13</v>
      </c>
      <c r="G6" s="9">
        <v>4.4999999999999998E-2</v>
      </c>
    </row>
    <row r="7" spans="2:7" x14ac:dyDescent="0.2">
      <c r="B7" s="1">
        <v>1</v>
      </c>
      <c r="C7" s="14">
        <v>3.2</v>
      </c>
    </row>
    <row r="8" spans="2:7" x14ac:dyDescent="0.2">
      <c r="B8" s="1">
        <v>250</v>
      </c>
      <c r="C8" s="14">
        <v>3</v>
      </c>
      <c r="E8" s="4" t="s">
        <v>14</v>
      </c>
      <c r="G8" s="10">
        <v>8.9</v>
      </c>
    </row>
    <row r="9" spans="2:7" x14ac:dyDescent="0.2">
      <c r="B9" s="1">
        <v>400</v>
      </c>
      <c r="C9" s="14">
        <v>2.8</v>
      </c>
    </row>
    <row r="11" spans="2:7" ht="15" x14ac:dyDescent="0.25">
      <c r="B11" s="16" t="s">
        <v>2</v>
      </c>
      <c r="C11" s="16"/>
      <c r="D11" s="16"/>
      <c r="E11" s="16"/>
      <c r="F11" s="16"/>
      <c r="G11" s="16"/>
    </row>
    <row r="14" spans="2:7" ht="63.75" x14ac:dyDescent="0.2">
      <c r="B14" s="2" t="s">
        <v>3</v>
      </c>
      <c r="C14" s="3" t="s">
        <v>4</v>
      </c>
      <c r="D14" s="3" t="s">
        <v>5</v>
      </c>
      <c r="E14" s="3" t="s">
        <v>6</v>
      </c>
      <c r="F14" s="3" t="s">
        <v>17</v>
      </c>
      <c r="G14" s="3" t="s">
        <v>7</v>
      </c>
    </row>
    <row r="15" spans="2:7" x14ac:dyDescent="0.2">
      <c r="B15" s="5">
        <v>1</v>
      </c>
      <c r="C15" s="11">
        <f>ROUND($G$4/B15,0)</f>
        <v>1800</v>
      </c>
      <c r="D15" s="15">
        <f>C15/2*VLOOKUP(C15,$B$7:$C$9,2,1)</f>
        <v>2520</v>
      </c>
      <c r="E15" s="15">
        <f>D15*$G$6</f>
        <v>113.39999999999999</v>
      </c>
      <c r="F15" s="15">
        <f>B15*$G$8</f>
        <v>8.9</v>
      </c>
      <c r="G15" s="15">
        <f>F15+E15</f>
        <v>122.3</v>
      </c>
    </row>
    <row r="16" spans="2:7" x14ac:dyDescent="0.2">
      <c r="B16" s="5">
        <v>2</v>
      </c>
      <c r="C16" s="11">
        <f t="shared" ref="C16:C26" si="0">ROUND($G$4/B16,0)</f>
        <v>900</v>
      </c>
      <c r="D16" s="15">
        <f t="shared" ref="D16:D26" si="1">C16/2*VLOOKUP(C16,$B$7:$C$9,2,1)</f>
        <v>1260</v>
      </c>
      <c r="E16" s="15">
        <f t="shared" ref="E16:E26" si="2">D16*$G$6</f>
        <v>56.699999999999996</v>
      </c>
      <c r="F16" s="15">
        <f t="shared" ref="F16:F26" si="3">B16*$G$8</f>
        <v>17.8</v>
      </c>
      <c r="G16" s="15">
        <f t="shared" ref="G16:G26" si="4">F16+E16</f>
        <v>74.5</v>
      </c>
    </row>
    <row r="17" spans="2:7" x14ac:dyDescent="0.2">
      <c r="B17" s="5">
        <v>3</v>
      </c>
      <c r="C17" s="11">
        <f t="shared" si="0"/>
        <v>600</v>
      </c>
      <c r="D17" s="15">
        <f t="shared" si="1"/>
        <v>840</v>
      </c>
      <c r="E17" s="15">
        <f t="shared" si="2"/>
        <v>37.799999999999997</v>
      </c>
      <c r="F17" s="15">
        <f t="shared" si="3"/>
        <v>26.700000000000003</v>
      </c>
      <c r="G17" s="15">
        <f t="shared" si="4"/>
        <v>64.5</v>
      </c>
    </row>
    <row r="18" spans="2:7" x14ac:dyDescent="0.2">
      <c r="B18" s="5">
        <v>4</v>
      </c>
      <c r="C18" s="11">
        <f t="shared" si="0"/>
        <v>450</v>
      </c>
      <c r="D18" s="15">
        <f t="shared" si="1"/>
        <v>630</v>
      </c>
      <c r="E18" s="15">
        <f t="shared" si="2"/>
        <v>28.349999999999998</v>
      </c>
      <c r="F18" s="15">
        <f t="shared" si="3"/>
        <v>35.6</v>
      </c>
      <c r="G18" s="15">
        <f t="shared" si="4"/>
        <v>63.95</v>
      </c>
    </row>
    <row r="19" spans="2:7" x14ac:dyDescent="0.2">
      <c r="B19" s="5">
        <v>5</v>
      </c>
      <c r="C19" s="11">
        <f t="shared" si="0"/>
        <v>360</v>
      </c>
      <c r="D19" s="15">
        <f t="shared" si="1"/>
        <v>540</v>
      </c>
      <c r="E19" s="15">
        <f t="shared" si="2"/>
        <v>24.3</v>
      </c>
      <c r="F19" s="15">
        <f t="shared" si="3"/>
        <v>44.5</v>
      </c>
      <c r="G19" s="15">
        <f t="shared" si="4"/>
        <v>68.8</v>
      </c>
    </row>
    <row r="20" spans="2:7" x14ac:dyDescent="0.2">
      <c r="B20" s="5">
        <v>6</v>
      </c>
      <c r="C20" s="11">
        <f t="shared" si="0"/>
        <v>300</v>
      </c>
      <c r="D20" s="15">
        <f t="shared" si="1"/>
        <v>450</v>
      </c>
      <c r="E20" s="15">
        <f t="shared" si="2"/>
        <v>20.25</v>
      </c>
      <c r="F20" s="15">
        <f t="shared" si="3"/>
        <v>53.400000000000006</v>
      </c>
      <c r="G20" s="15">
        <f t="shared" si="4"/>
        <v>73.650000000000006</v>
      </c>
    </row>
    <row r="21" spans="2:7" x14ac:dyDescent="0.2">
      <c r="B21" s="5">
        <v>7</v>
      </c>
      <c r="C21" s="11">
        <f t="shared" si="0"/>
        <v>257</v>
      </c>
      <c r="D21" s="15">
        <f t="shared" si="1"/>
        <v>385.5</v>
      </c>
      <c r="E21" s="15">
        <f t="shared" si="2"/>
        <v>17.3475</v>
      </c>
      <c r="F21" s="15">
        <f t="shared" si="3"/>
        <v>62.300000000000004</v>
      </c>
      <c r="G21" s="15">
        <f t="shared" si="4"/>
        <v>79.647500000000008</v>
      </c>
    </row>
    <row r="22" spans="2:7" x14ac:dyDescent="0.2">
      <c r="B22" s="5">
        <v>8</v>
      </c>
      <c r="C22" s="11">
        <f t="shared" si="0"/>
        <v>225</v>
      </c>
      <c r="D22" s="15">
        <f t="shared" si="1"/>
        <v>360</v>
      </c>
      <c r="E22" s="15">
        <f t="shared" si="2"/>
        <v>16.2</v>
      </c>
      <c r="F22" s="15">
        <f t="shared" si="3"/>
        <v>71.2</v>
      </c>
      <c r="G22" s="15">
        <f t="shared" si="4"/>
        <v>87.4</v>
      </c>
    </row>
    <row r="23" spans="2:7" x14ac:dyDescent="0.2">
      <c r="B23" s="5">
        <v>9</v>
      </c>
      <c r="C23" s="11">
        <f t="shared" si="0"/>
        <v>200</v>
      </c>
      <c r="D23" s="15">
        <f t="shared" si="1"/>
        <v>320</v>
      </c>
      <c r="E23" s="15">
        <f t="shared" si="2"/>
        <v>14.399999999999999</v>
      </c>
      <c r="F23" s="15">
        <f t="shared" si="3"/>
        <v>80.100000000000009</v>
      </c>
      <c r="G23" s="15">
        <f t="shared" si="4"/>
        <v>94.5</v>
      </c>
    </row>
    <row r="24" spans="2:7" x14ac:dyDescent="0.2">
      <c r="B24" s="5">
        <v>10</v>
      </c>
      <c r="C24" s="11">
        <f t="shared" si="0"/>
        <v>180</v>
      </c>
      <c r="D24" s="15">
        <f t="shared" si="1"/>
        <v>288</v>
      </c>
      <c r="E24" s="15">
        <f t="shared" si="2"/>
        <v>12.959999999999999</v>
      </c>
      <c r="F24" s="15">
        <f t="shared" si="3"/>
        <v>89</v>
      </c>
      <c r="G24" s="15">
        <f t="shared" si="4"/>
        <v>101.96</v>
      </c>
    </row>
    <row r="25" spans="2:7" x14ac:dyDescent="0.2">
      <c r="B25" s="5">
        <v>11</v>
      </c>
      <c r="C25" s="11">
        <f t="shared" si="0"/>
        <v>164</v>
      </c>
      <c r="D25" s="15">
        <f t="shared" si="1"/>
        <v>262.40000000000003</v>
      </c>
      <c r="E25" s="15">
        <f t="shared" si="2"/>
        <v>11.808000000000002</v>
      </c>
      <c r="F25" s="15">
        <f t="shared" si="3"/>
        <v>97.9</v>
      </c>
      <c r="G25" s="15">
        <f t="shared" si="4"/>
        <v>109.70800000000001</v>
      </c>
    </row>
    <row r="26" spans="2:7" x14ac:dyDescent="0.2">
      <c r="B26" s="5">
        <v>12</v>
      </c>
      <c r="C26" s="11">
        <f t="shared" si="0"/>
        <v>150</v>
      </c>
      <c r="D26" s="15">
        <f t="shared" si="1"/>
        <v>240</v>
      </c>
      <c r="E26" s="15">
        <f t="shared" si="2"/>
        <v>10.799999999999999</v>
      </c>
      <c r="F26" s="15">
        <f t="shared" si="3"/>
        <v>106.80000000000001</v>
      </c>
      <c r="G26" s="15">
        <f t="shared" si="4"/>
        <v>117.60000000000001</v>
      </c>
    </row>
  </sheetData>
  <mergeCells count="1">
    <mergeCell ref="B11:G11"/>
  </mergeCells>
  <conditionalFormatting sqref="J19">
    <cfRule type="cellIs" dxfId="1" priority="2" operator="equal">
      <formula>MIN($G$15:$G$26)</formula>
    </cfRule>
  </conditionalFormatting>
  <conditionalFormatting sqref="B15:G26">
    <cfRule type="expression" dxfId="0" priority="1">
      <formula>$G15=MIN($G$15:$G$26)</formula>
    </cfRule>
  </conditionalFormatting>
  <printOptions headings="1"/>
  <pageMargins left="0.59055118110236227" right="0.59055118110236227" top="0.78740157480314965" bottom="0.78740157480314965" header="0.31496062992125984" footer="0.31496062992125984"/>
  <pageSetup paperSize="9" scale="33" orientation="landscape" r:id="rId1"/>
  <headerFooter>
    <oddHeader>&amp;L&amp;F&amp;CVorname Nachname&amp;R&amp;D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TechNet-Tastaturen</vt:lpstr>
      <vt:lpstr>Formeln TechNet-Tastaturen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2018-11-27T12:46:56Z</cp:lastPrinted>
  <dcterms:created xsi:type="dcterms:W3CDTF">2018-11-27T08:49:57Z</dcterms:created>
  <dcterms:modified xsi:type="dcterms:W3CDTF">2020-09-29T11:01:56Z</dcterms:modified>
</cp:coreProperties>
</file>