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defaultThemeVersion="166925"/>
  <xr:revisionPtr revIDLastSave="0" documentId="13_ncr:1_{D6B6CE8C-F785-4606-AF90-95EF19ADA0CA}" xr6:coauthVersionLast="47" xr6:coauthVersionMax="47" xr10:uidLastSave="{00000000-0000-0000-0000-000000000000}"/>
  <bookViews>
    <workbookView xWindow="-120" yWindow="-120" windowWidth="29040" windowHeight="15720" xr2:uid="{00000000-000D-0000-FFFF-FFFF00000000}"/>
  </bookViews>
  <sheets>
    <sheet name="Auswertung Ruhestand" sheetId="5" r:id="rId1"/>
    <sheet name="Formeln Ruhestand" sheetId="7"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4" i="7" l="1"/>
  <c r="F33" i="7"/>
  <c r="F32" i="7"/>
  <c r="F31" i="7"/>
  <c r="F30" i="7"/>
  <c r="F29" i="7"/>
  <c r="F28" i="7"/>
  <c r="F27" i="7"/>
  <c r="F26" i="7"/>
  <c r="F25" i="7"/>
  <c r="F24" i="7"/>
  <c r="F23" i="7"/>
  <c r="F18" i="7"/>
  <c r="F37" i="7" s="1"/>
  <c r="F17" i="7"/>
  <c r="F16" i="7"/>
  <c r="F15" i="7"/>
  <c r="F14" i="7"/>
  <c r="F13" i="7"/>
  <c r="F12" i="7"/>
  <c r="F11" i="7"/>
  <c r="F10" i="7"/>
  <c r="F9" i="7"/>
  <c r="F8" i="7"/>
  <c r="F7" i="7"/>
  <c r="F6" i="7"/>
  <c r="F34" i="5"/>
  <c r="F18" i="5"/>
  <c r="F24" i="5"/>
  <c r="F25" i="5"/>
  <c r="F26" i="5"/>
  <c r="F27" i="5"/>
  <c r="F28" i="5"/>
  <c r="F29" i="5"/>
  <c r="F30" i="5"/>
  <c r="F31" i="5"/>
  <c r="F32" i="5"/>
  <c r="F33" i="5"/>
  <c r="F23" i="5"/>
  <c r="E41" i="5" s="1"/>
  <c r="F7" i="5"/>
  <c r="F8" i="5"/>
  <c r="F9" i="5"/>
  <c r="F10" i="5"/>
  <c r="F11" i="5"/>
  <c r="F12" i="5"/>
  <c r="F13" i="5"/>
  <c r="C41" i="5" s="1"/>
  <c r="D41" i="5" s="1"/>
  <c r="F14" i="5"/>
  <c r="F15" i="5"/>
  <c r="F16" i="5"/>
  <c r="F17" i="5"/>
  <c r="F6" i="5"/>
  <c r="C42" i="5" s="1"/>
  <c r="D42" i="5" s="1"/>
  <c r="F41" i="5" l="1"/>
  <c r="F37" i="5"/>
  <c r="E41" i="7"/>
  <c r="F41" i="7" s="1"/>
  <c r="E40" i="5"/>
  <c r="F40" i="5" s="1"/>
  <c r="E43" i="5"/>
  <c r="F43" i="5" s="1"/>
  <c r="E42" i="5"/>
  <c r="F42" i="5" s="1"/>
  <c r="C41" i="7"/>
  <c r="D41" i="7" s="1"/>
  <c r="C40" i="5"/>
  <c r="D40" i="5" s="1"/>
  <c r="C43" i="5"/>
  <c r="D43" i="5" s="1"/>
  <c r="C42" i="7"/>
  <c r="D42" i="7" s="1"/>
  <c r="C40" i="7"/>
  <c r="D40" i="7" s="1"/>
  <c r="E42" i="7"/>
  <c r="F42" i="7" s="1"/>
  <c r="E40" i="7"/>
  <c r="F40" i="7" s="1"/>
  <c r="C43" i="7"/>
  <c r="D43" i="7" s="1"/>
  <c r="E43" i="7"/>
  <c r="F43" i="7" s="1"/>
</calcChain>
</file>

<file path=xl/sharedStrings.xml><?xml version="1.0" encoding="utf-8"?>
<sst xmlns="http://schemas.openxmlformats.org/spreadsheetml/2006/main" count="132" uniqueCount="59">
  <si>
    <t>Personal-
nummer</t>
  </si>
  <si>
    <t>Name</t>
  </si>
  <si>
    <t>Vorname</t>
  </si>
  <si>
    <t>Zucker</t>
  </si>
  <si>
    <t>Erwin</t>
  </si>
  <si>
    <t>Schneider</t>
  </si>
  <si>
    <t>Berthold</t>
  </si>
  <si>
    <t>Stöber</t>
  </si>
  <si>
    <t>Martha</t>
  </si>
  <si>
    <t>Schulz</t>
  </si>
  <si>
    <t>Peter</t>
  </si>
  <si>
    <t>Grosse</t>
  </si>
  <si>
    <t>Johanna</t>
  </si>
  <si>
    <t>Kleinschmidt</t>
  </si>
  <si>
    <t>Barbara</t>
  </si>
  <si>
    <t>Faßbinder</t>
  </si>
  <si>
    <t>Klaus</t>
  </si>
  <si>
    <t>Kleeheinz</t>
  </si>
  <si>
    <t>Hans</t>
  </si>
  <si>
    <t>Pauland</t>
  </si>
  <si>
    <t>Volker</t>
  </si>
  <si>
    <t>Hoger</t>
  </si>
  <si>
    <t>Manfred</t>
  </si>
  <si>
    <t>Sperber</t>
  </si>
  <si>
    <t>Katrin</t>
  </si>
  <si>
    <t>Alles</t>
  </si>
  <si>
    <t>Petra</t>
  </si>
  <si>
    <t>Adams</t>
  </si>
  <si>
    <t xml:space="preserve">Johann </t>
  </si>
  <si>
    <t>Waller</t>
  </si>
  <si>
    <t>Heinrich</t>
  </si>
  <si>
    <t>Halberstadt</t>
  </si>
  <si>
    <t>Matthias</t>
  </si>
  <si>
    <t>Meter</t>
  </si>
  <si>
    <t>Michael</t>
  </si>
  <si>
    <t>Ast</t>
  </si>
  <si>
    <t>Wolfgang</t>
  </si>
  <si>
    <t>Kerber</t>
  </si>
  <si>
    <t>Christine</t>
  </si>
  <si>
    <t>Johannes</t>
  </si>
  <si>
    <t>Frank</t>
  </si>
  <si>
    <t>Datum
Renteneintritt</t>
  </si>
  <si>
    <t>Abschluss Ausbildung</t>
  </si>
  <si>
    <t>Hilbert</t>
  </si>
  <si>
    <t>Holbein</t>
  </si>
  <si>
    <t>Stefan</t>
  </si>
  <si>
    <t>Klein</t>
  </si>
  <si>
    <t>Luisa</t>
  </si>
  <si>
    <t>Horn</t>
  </si>
  <si>
    <t>Jahr</t>
  </si>
  <si>
    <t>Gesamt:</t>
  </si>
  <si>
    <t>Renteneintritt Mitarbeiter</t>
  </si>
  <si>
    <t>Abschlussjahr</t>
  </si>
  <si>
    <t>Prozentuale Veränderung der Renteneintritte 2024 bis 2027 gegenüber Übernahme Auszubildende 2024 bis 2027</t>
  </si>
  <si>
    <t>Übernahme Auszubildende</t>
  </si>
  <si>
    <t>Renteneintritt
 in %</t>
  </si>
  <si>
    <t>Übernahme Auszubildende
in %</t>
  </si>
  <si>
    <t>Mitarbeiter Abteilung Produktion 2024 bis 2027</t>
  </si>
  <si>
    <t>Auszubildende Abteilung Produktion 2024 bis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</si>
</sst>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 mmm/\ yyyy"/>
  </numFmts>
  <fonts count="4" x14ac:knownFonts="1">
    <font>
      <sz val="11"/>
      <color theme="1"/>
      <name val="Calibri"/>
      <family val="2"/>
      <scheme val="minor"/>
    </font>
    <font>
      <sz val="10"/>
      <color theme="1"/>
      <name val="Arial"/>
      <family val="2"/>
    </font>
    <font>
      <b/>
      <sz val="10"/>
      <color theme="1"/>
      <name val="Arial"/>
      <family val="2"/>
    </font>
    <font>
      <b/>
      <sz val="12"/>
      <color theme="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s>
  <cellStyleXfs count="1">
    <xf numFmtId="0" fontId="0" fillId="0" borderId="0"/>
  </cellStyleXfs>
  <cellXfs count="27">
    <xf numFmtId="0" fontId="0" fillId="0" borderId="0" xfId="0"/>
    <xf numFmtId="0" fontId="2" fillId="2" borderId="1" xfId="0" applyFont="1" applyFill="1" applyBorder="1" applyAlignment="1">
      <alignment horizontal="center" vertical="center" wrapText="1"/>
    </xf>
    <xf numFmtId="0" fontId="1" fillId="0" borderId="0" xfId="0" applyFont="1"/>
    <xf numFmtId="0" fontId="1" fillId="0" borderId="0" xfId="0" applyFont="1" applyAlignment="1">
      <alignment horizontal="center"/>
    </xf>
    <xf numFmtId="2" fontId="1" fillId="0" borderId="0" xfId="0" applyNumberFormat="1" applyFont="1"/>
    <xf numFmtId="0" fontId="2" fillId="2" borderId="1" xfId="0" applyFont="1" applyFill="1" applyBorder="1" applyAlignment="1">
      <alignment vertical="center" wrapText="1"/>
    </xf>
    <xf numFmtId="0" fontId="1" fillId="0" borderId="4" xfId="0" applyFont="1" applyBorder="1"/>
    <xf numFmtId="0" fontId="1" fillId="0" borderId="3" xfId="0" applyFont="1" applyBorder="1"/>
    <xf numFmtId="0" fontId="2" fillId="0" borderId="5" xfId="0" applyFont="1" applyBorder="1" applyAlignment="1">
      <alignment horizontal="right"/>
    </xf>
    <xf numFmtId="0" fontId="1" fillId="0" borderId="5" xfId="0" applyFont="1" applyBorder="1"/>
    <xf numFmtId="0" fontId="1" fillId="0" borderId="6" xfId="0" applyFont="1" applyBorder="1"/>
    <xf numFmtId="164" fontId="1" fillId="0" borderId="6" xfId="0" applyNumberFormat="1" applyFont="1" applyBorder="1"/>
    <xf numFmtId="0" fontId="1" fillId="2" borderId="6" xfId="0" applyFont="1" applyFill="1" applyBorder="1"/>
    <xf numFmtId="164" fontId="1" fillId="2" borderId="6" xfId="0" applyNumberFormat="1" applyFont="1" applyFill="1" applyBorder="1"/>
    <xf numFmtId="0" fontId="1" fillId="2" borderId="5" xfId="0" applyFont="1" applyFill="1" applyBorder="1"/>
    <xf numFmtId="164" fontId="1" fillId="2" borderId="5" xfId="0" applyNumberFormat="1" applyFont="1" applyFill="1" applyBorder="1"/>
    <xf numFmtId="0" fontId="2" fillId="2" borderId="2" xfId="0" applyFont="1" applyFill="1" applyBorder="1" applyAlignment="1">
      <alignment vertical="center" wrapText="1"/>
    </xf>
    <xf numFmtId="0" fontId="2"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164" fontId="1" fillId="0" borderId="5" xfId="0" applyNumberFormat="1" applyFont="1" applyBorder="1"/>
    <xf numFmtId="0" fontId="1" fillId="0" borderId="6" xfId="0" applyFont="1" applyBorder="1" applyAlignment="1">
      <alignment horizontal="left"/>
    </xf>
    <xf numFmtId="0" fontId="1" fillId="2" borderId="6" xfId="0" applyFont="1" applyFill="1" applyBorder="1" applyAlignment="1">
      <alignment horizontal="left"/>
    </xf>
    <xf numFmtId="0" fontId="1" fillId="2" borderId="5" xfId="0" applyFont="1" applyFill="1" applyBorder="1" applyAlignment="1">
      <alignment horizontal="left"/>
    </xf>
    <xf numFmtId="0" fontId="1" fillId="0" borderId="5" xfId="0" applyFont="1" applyBorder="1" applyAlignment="1">
      <alignment horizontal="left"/>
    </xf>
    <xf numFmtId="0" fontId="3" fillId="0" borderId="1" xfId="0" applyFont="1" applyBorder="1" applyAlignment="1">
      <alignment horizontal="center"/>
    </xf>
    <xf numFmtId="0" fontId="1" fillId="0" borderId="0" xfId="0" applyFont="1" applyAlignment="1">
      <alignment horizontal="left" vertical="top" wrapText="1"/>
    </xf>
    <xf numFmtId="0" fontId="1" fillId="0" borderId="0" xfId="0" applyFont="1" applyAlignment="1">
      <alignment horizontal="lef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Abteilung Produktion: Vergleich Renteneintritte und Übernahme Auszubildende 2024 </a:t>
            </a:r>
            <a:r>
              <a:rPr lang="de-DE" sz="1400" b="1" i="0" u="none" strike="noStrike" baseline="0">
                <a:effectLst/>
              </a:rPr>
              <a:t>– </a:t>
            </a:r>
            <a:r>
              <a:rPr lang="en-US" b="1"/>
              <a:t>2027</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'Auswertung Ruhestand'!$C$39</c:f>
              <c:strCache>
                <c:ptCount val="1"/>
                <c:pt idx="0">
                  <c:v>Renteneintritt Mitarbeiter</c:v>
                </c:pt>
              </c:strCache>
            </c:strRef>
          </c:tx>
          <c:spPr>
            <a:solidFill>
              <a:schemeClr val="accent4"/>
            </a:solidFill>
            <a:ln>
              <a:noFill/>
            </a:ln>
            <a:effectLst/>
          </c:spPr>
          <c:invertIfNegative val="0"/>
          <c:dPt>
            <c:idx val="0"/>
            <c:invertIfNegative val="0"/>
            <c:bubble3D val="0"/>
            <c:spPr>
              <a:pattFill prst="pct75">
                <a:fgClr>
                  <a:srgbClr val="FF0000"/>
                </a:fgClr>
                <a:bgClr>
                  <a:schemeClr val="bg1"/>
                </a:bgClr>
              </a:pattFill>
              <a:ln>
                <a:noFill/>
              </a:ln>
              <a:effectLst/>
            </c:spPr>
            <c:extLst>
              <c:ext xmlns:c16="http://schemas.microsoft.com/office/drawing/2014/chart" uri="{C3380CC4-5D6E-409C-BE32-E72D297353CC}">
                <c16:uniqueId val="{00000002-BBA4-488D-B836-8A52BD083A7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'Auswertung Ruhestand'!$B$40:$B$43</c:f>
              <c:numCache>
                <c:formatCode>General</c:formatCode>
                <c:ptCount val="4"/>
                <c:pt idx="0">
                  <c:v>2024</c:v>
                </c:pt>
                <c:pt idx="1">
                  <c:v>2025</c:v>
                </c:pt>
                <c:pt idx="2">
                  <c:v>2026</c:v>
                </c:pt>
                <c:pt idx="3">
                  <c:v>2027</c:v>
                </c:pt>
              </c:numCache>
            </c:numRef>
          </c:cat>
          <c:val>
            <c:numRef>
              <c:f>'Auswertung Ruhestand'!$C$40:$C$43</c:f>
              <c:numCache>
                <c:formatCode>General</c:formatCode>
                <c:ptCount val="4"/>
                <c:pt idx="0">
                  <c:v>6</c:v>
                </c:pt>
                <c:pt idx="1">
                  <c:v>2</c:v>
                </c:pt>
                <c:pt idx="2">
                  <c:v>2</c:v>
                </c:pt>
                <c:pt idx="3">
                  <c:v>2</c:v>
                </c:pt>
              </c:numCache>
            </c:numRef>
          </c:val>
          <c:extLst>
            <c:ext xmlns:c16="http://schemas.microsoft.com/office/drawing/2014/chart" uri="{C3380CC4-5D6E-409C-BE32-E72D297353CC}">
              <c16:uniqueId val="{00000000-BBA4-488D-B836-8A52BD083A73}"/>
            </c:ext>
          </c:extLst>
        </c:ser>
        <c:ser>
          <c:idx val="1"/>
          <c:order val="1"/>
          <c:tx>
            <c:strRef>
              <c:f>'Auswertung Ruhestand'!$E$39</c:f>
              <c:strCache>
                <c:ptCount val="1"/>
                <c:pt idx="0">
                  <c:v>Übernahme Auszubildende</c:v>
                </c:pt>
              </c:strCache>
            </c:strRef>
          </c:tx>
          <c:spPr>
            <a:solidFill>
              <a:schemeClr val="bg2">
                <a:lumMod val="5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'Auswertung Ruhestand'!$B$40:$B$43</c:f>
              <c:numCache>
                <c:formatCode>General</c:formatCode>
                <c:ptCount val="4"/>
                <c:pt idx="0">
                  <c:v>2024</c:v>
                </c:pt>
                <c:pt idx="1">
                  <c:v>2025</c:v>
                </c:pt>
                <c:pt idx="2">
                  <c:v>2026</c:v>
                </c:pt>
                <c:pt idx="3">
                  <c:v>2027</c:v>
                </c:pt>
              </c:numCache>
            </c:numRef>
          </c:cat>
          <c:val>
            <c:numRef>
              <c:f>'Auswertung Ruhestand'!$E$40:$E$43</c:f>
              <c:numCache>
                <c:formatCode>General</c:formatCode>
                <c:ptCount val="4"/>
                <c:pt idx="0">
                  <c:v>2</c:v>
                </c:pt>
                <c:pt idx="1">
                  <c:v>3</c:v>
                </c:pt>
                <c:pt idx="2">
                  <c:v>5</c:v>
                </c:pt>
                <c:pt idx="3">
                  <c:v>1</c:v>
                </c:pt>
              </c:numCache>
            </c:numRef>
          </c:val>
          <c:extLst>
            <c:ext xmlns:c16="http://schemas.microsoft.com/office/drawing/2014/chart" uri="{C3380CC4-5D6E-409C-BE32-E72D297353CC}">
              <c16:uniqueId val="{00000001-BBA4-488D-B836-8A52BD083A73}"/>
            </c:ext>
          </c:extLst>
        </c:ser>
        <c:dLbls>
          <c:dLblPos val="outEnd"/>
          <c:showLegendKey val="0"/>
          <c:showVal val="1"/>
          <c:showCatName val="0"/>
          <c:showSerName val="0"/>
          <c:showPercent val="0"/>
          <c:showBubbleSize val="0"/>
        </c:dLbls>
        <c:gapWidth val="100"/>
        <c:overlap val="-27"/>
        <c:axId val="677505920"/>
        <c:axId val="610703951"/>
      </c:barChart>
      <c:catAx>
        <c:axId val="677505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10703951"/>
        <c:crosses val="autoZero"/>
        <c:auto val="1"/>
        <c:lblAlgn val="ctr"/>
        <c:lblOffset val="100"/>
        <c:noMultiLvlLbl val="0"/>
      </c:catAx>
      <c:valAx>
        <c:axId val="610703951"/>
        <c:scaling>
          <c:orientation val="minMax"/>
        </c:scaling>
        <c:delete val="0"/>
        <c:axPos val="l"/>
        <c:majorGridlines>
          <c:spPr>
            <a:ln w="9525" cap="flat" cmpd="sng" algn="ctr">
              <a:solidFill>
                <a:schemeClr val="bg1">
                  <a:lumMod val="5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77505920"/>
        <c:crosses val="autoZero"/>
        <c:crossBetween val="between"/>
      </c:valAx>
      <c:spPr>
        <a:solidFill>
          <a:schemeClr val="bg1">
            <a:lumMod val="85000"/>
          </a:schemeClr>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80314965" l="0.70866141732283472" r="0.70866141732283472" t="0.78740157480314965" header="0.31496062992125984" footer="0.31496062992125984"/>
    <c:pageSetup paperSize="9"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381000</xdr:colOff>
      <xdr:row>43</xdr:row>
      <xdr:rowOff>21167</xdr:rowOff>
    </xdr:from>
    <xdr:to>
      <xdr:col>6</xdr:col>
      <xdr:colOff>0</xdr:colOff>
      <xdr:row>51</xdr:row>
      <xdr:rowOff>42334</xdr:rowOff>
    </xdr:to>
    <xdr:sp macro="" textlink="">
      <xdr:nvSpPr>
        <xdr:cNvPr id="3" name="Textfeld 2">
          <a:extLst>
            <a:ext uri="{FF2B5EF4-FFF2-40B4-BE49-F238E27FC236}">
              <a16:creationId xmlns:a16="http://schemas.microsoft.com/office/drawing/2014/main" id="{4E85710B-4DCC-4F38-A58C-8B0E692F7E83}"/>
            </a:ext>
          </a:extLst>
        </xdr:cNvPr>
        <xdr:cNvSpPr txBox="1"/>
      </xdr:nvSpPr>
      <xdr:spPr>
        <a:xfrm>
          <a:off x="381000" y="7842250"/>
          <a:ext cx="5111750" cy="12911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de-DE" sz="1000" b="1">
              <a:latin typeface="Arial" panose="020B0604020202020204" pitchFamily="34" charset="0"/>
              <a:cs typeface="Arial" panose="020B0604020202020204" pitchFamily="34" charset="0"/>
            </a:rPr>
            <a:t>Stellungnahme</a:t>
          </a:r>
          <a:r>
            <a:rPr lang="de-DE" sz="1000">
              <a:latin typeface="Arial" panose="020B0604020202020204" pitchFamily="34" charset="0"/>
              <a:cs typeface="Arial" panose="020B0604020202020204" pitchFamily="34" charset="0"/>
            </a:rPr>
            <a:t>: Herr Habermann hat Recht, dass in den Jahren 2024 </a:t>
          </a:r>
          <a:r>
            <a:rPr lang="de-DE" sz="1100">
              <a:solidFill>
                <a:schemeClr val="dk1"/>
              </a:solidFill>
              <a:effectLst/>
              <a:latin typeface="+mn-lt"/>
              <a:ea typeface="+mn-ea"/>
              <a:cs typeface="+mn-cs"/>
            </a:rPr>
            <a:t>–</a:t>
          </a:r>
          <a:r>
            <a:rPr lang="de-DE" sz="1100" baseline="0">
              <a:solidFill>
                <a:schemeClr val="dk1"/>
              </a:solidFill>
              <a:effectLst/>
              <a:latin typeface="+mn-lt"/>
              <a:ea typeface="+mn-ea"/>
              <a:cs typeface="+mn-cs"/>
            </a:rPr>
            <a:t> </a:t>
          </a:r>
          <a:r>
            <a:rPr lang="de-DE" sz="1000">
              <a:latin typeface="Arial" panose="020B0604020202020204" pitchFamily="34" charset="0"/>
              <a:cs typeface="Arial" panose="020B0604020202020204" pitchFamily="34" charset="0"/>
            </a:rPr>
            <a:t>2027 mehr Mitarbeiter die Firma verlassen werden. Es sind insgesamt 9,09 % mehr. Vor</a:t>
          </a:r>
          <a:r>
            <a:rPr lang="de-DE" sz="1000" baseline="0">
              <a:latin typeface="Arial" panose="020B0604020202020204" pitchFamily="34" charset="0"/>
              <a:cs typeface="Arial" panose="020B0604020202020204" pitchFamily="34" charset="0"/>
            </a:rPr>
            <a:t> allem im Jahr 2024 macht sich dies bemerkbar, da insgesamt 6 Renteneintritten nur 2 Übernahmen gegenüber stehen. Erst 2025 und 2026 stehen mehr Übernahmen den Renteneintritten gegenüber. Herr Polster von der Personalabteilung hat daher nur bedingt Recht damit, dass die Personaldecke durch die Übernahme von Auszubildenden immer wieder geschlossen wird, da dies für die Jahre 2024 und 2027 nicht zutrifft. </a:t>
          </a:r>
          <a:endParaRPr lang="de-DE" sz="1000">
            <a:latin typeface="Arial" panose="020B0604020202020204" pitchFamily="34" charset="0"/>
            <a:cs typeface="Arial" panose="020B0604020202020204" pitchFamily="34" charset="0"/>
          </a:endParaRPr>
        </a:p>
      </xdr:txBody>
    </xdr:sp>
    <xdr:clientData/>
  </xdr:twoCellAnchor>
  <xdr:twoCellAnchor>
    <xdr:from>
      <xdr:col>0</xdr:col>
      <xdr:colOff>350520</xdr:colOff>
      <xdr:row>51</xdr:row>
      <xdr:rowOff>86783</xdr:rowOff>
    </xdr:from>
    <xdr:to>
      <xdr:col>6</xdr:col>
      <xdr:colOff>7620</xdr:colOff>
      <xdr:row>69</xdr:row>
      <xdr:rowOff>93134</xdr:rowOff>
    </xdr:to>
    <xdr:graphicFrame macro="">
      <xdr:nvGraphicFramePr>
        <xdr:cNvPr id="4" name="Diagramm 3">
          <a:extLst>
            <a:ext uri="{FF2B5EF4-FFF2-40B4-BE49-F238E27FC236}">
              <a16:creationId xmlns:a16="http://schemas.microsoft.com/office/drawing/2014/main" id="{8A840528-7DA4-A3D0-8856-1D3F96C11C6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335F21-4EB3-48D8-971B-8769CFA1A115}">
  <dimension ref="B3:F43"/>
  <sheetViews>
    <sheetView tabSelected="1" topLeftCell="A31" zoomScale="90" zoomScaleNormal="90" zoomScalePageLayoutView="90" workbookViewId="0">
      <selection activeCell="M53" sqref="M53"/>
    </sheetView>
  </sheetViews>
  <sheetFormatPr baseColWidth="10" defaultColWidth="11.42578125" defaultRowHeight="12.75" x14ac:dyDescent="0.2"/>
  <cols>
    <col min="1" max="1" width="8.140625" style="2" customWidth="1"/>
    <col min="2" max="2" width="11.42578125" style="2"/>
    <col min="3" max="6" width="15.7109375" style="2" customWidth="1"/>
    <col min="7" max="7" width="11.42578125" style="2"/>
    <col min="8" max="8" width="13.140625" style="2" customWidth="1"/>
    <col min="9" max="9" width="14.42578125" style="2" customWidth="1"/>
    <col min="10" max="11" width="11.42578125" style="2"/>
    <col min="12" max="12" width="15.28515625" style="2" customWidth="1"/>
    <col min="13" max="16384" width="11.42578125" style="2"/>
  </cols>
  <sheetData>
    <row r="3" spans="2:6" ht="15.75" x14ac:dyDescent="0.25">
      <c r="B3" s="24" t="s">
        <v>57</v>
      </c>
      <c r="C3" s="24"/>
      <c r="D3" s="24"/>
      <c r="E3" s="24"/>
      <c r="F3" s="24"/>
    </row>
    <row r="4" spans="2:6" x14ac:dyDescent="0.2">
      <c r="B4" s="3"/>
      <c r="C4" s="3"/>
      <c r="D4" s="3"/>
      <c r="E4" s="3"/>
      <c r="F4" s="3"/>
    </row>
    <row r="5" spans="2:6" ht="28.5" customHeight="1" x14ac:dyDescent="0.2">
      <c r="B5" s="16" t="s">
        <v>0</v>
      </c>
      <c r="C5" s="17" t="s">
        <v>1</v>
      </c>
      <c r="D5" s="17" t="s">
        <v>2</v>
      </c>
      <c r="E5" s="18" t="s">
        <v>41</v>
      </c>
      <c r="F5" s="18" t="s">
        <v>49</v>
      </c>
    </row>
    <row r="6" spans="2:6" x14ac:dyDescent="0.2">
      <c r="B6" s="20">
        <v>418</v>
      </c>
      <c r="C6" s="10" t="s">
        <v>3</v>
      </c>
      <c r="D6" s="10" t="s">
        <v>4</v>
      </c>
      <c r="E6" s="11">
        <v>45580</v>
      </c>
      <c r="F6" s="10">
        <f>YEAR(E6)</f>
        <v>2024</v>
      </c>
    </row>
    <row r="7" spans="2:6" x14ac:dyDescent="0.2">
      <c r="B7" s="21">
        <v>218</v>
      </c>
      <c r="C7" s="12" t="s">
        <v>9</v>
      </c>
      <c r="D7" s="12" t="s">
        <v>10</v>
      </c>
      <c r="E7" s="13">
        <v>45778</v>
      </c>
      <c r="F7" s="12">
        <f t="shared" ref="F7:F17" si="0">YEAR(E7)</f>
        <v>2025</v>
      </c>
    </row>
    <row r="8" spans="2:6" x14ac:dyDescent="0.2">
      <c r="B8" s="20">
        <v>420</v>
      </c>
      <c r="C8" s="10" t="s">
        <v>15</v>
      </c>
      <c r="D8" s="10" t="s">
        <v>16</v>
      </c>
      <c r="E8" s="11">
        <v>45295</v>
      </c>
      <c r="F8" s="10">
        <f t="shared" si="0"/>
        <v>2024</v>
      </c>
    </row>
    <row r="9" spans="2:6" x14ac:dyDescent="0.2">
      <c r="B9" s="21">
        <v>265</v>
      </c>
      <c r="C9" s="12" t="s">
        <v>17</v>
      </c>
      <c r="D9" s="12" t="s">
        <v>18</v>
      </c>
      <c r="E9" s="13">
        <v>46395</v>
      </c>
      <c r="F9" s="12">
        <f t="shared" si="0"/>
        <v>2027</v>
      </c>
    </row>
    <row r="10" spans="2:6" x14ac:dyDescent="0.2">
      <c r="B10" s="20">
        <v>384</v>
      </c>
      <c r="C10" s="10" t="s">
        <v>21</v>
      </c>
      <c r="D10" s="10" t="s">
        <v>22</v>
      </c>
      <c r="E10" s="11">
        <v>46116</v>
      </c>
      <c r="F10" s="10">
        <f t="shared" si="0"/>
        <v>2026</v>
      </c>
    </row>
    <row r="11" spans="2:6" x14ac:dyDescent="0.2">
      <c r="B11" s="21">
        <v>452</v>
      </c>
      <c r="C11" s="12" t="s">
        <v>23</v>
      </c>
      <c r="D11" s="12" t="s">
        <v>24</v>
      </c>
      <c r="E11" s="13">
        <v>46374</v>
      </c>
      <c r="F11" s="12">
        <f t="shared" si="0"/>
        <v>2026</v>
      </c>
    </row>
    <row r="12" spans="2:6" x14ac:dyDescent="0.2">
      <c r="B12" s="20">
        <v>286</v>
      </c>
      <c r="C12" s="10" t="s">
        <v>27</v>
      </c>
      <c r="D12" s="10" t="s">
        <v>28</v>
      </c>
      <c r="E12" s="11">
        <v>45377</v>
      </c>
      <c r="F12" s="10">
        <f t="shared" si="0"/>
        <v>2024</v>
      </c>
    </row>
    <row r="13" spans="2:6" x14ac:dyDescent="0.2">
      <c r="B13" s="21">
        <v>186</v>
      </c>
      <c r="C13" s="12" t="s">
        <v>29</v>
      </c>
      <c r="D13" s="12" t="s">
        <v>30</v>
      </c>
      <c r="E13" s="13">
        <v>45497</v>
      </c>
      <c r="F13" s="12">
        <f t="shared" si="0"/>
        <v>2024</v>
      </c>
    </row>
    <row r="14" spans="2:6" x14ac:dyDescent="0.2">
      <c r="B14" s="20">
        <v>276</v>
      </c>
      <c r="C14" s="10" t="s">
        <v>31</v>
      </c>
      <c r="D14" s="10" t="s">
        <v>32</v>
      </c>
      <c r="E14" s="11">
        <v>45699</v>
      </c>
      <c r="F14" s="10">
        <f t="shared" si="0"/>
        <v>2025</v>
      </c>
    </row>
    <row r="15" spans="2:6" x14ac:dyDescent="0.2">
      <c r="B15" s="21">
        <v>151</v>
      </c>
      <c r="C15" s="12" t="s">
        <v>33</v>
      </c>
      <c r="D15" s="12" t="s">
        <v>34</v>
      </c>
      <c r="E15" s="13">
        <v>46511</v>
      </c>
      <c r="F15" s="12">
        <f t="shared" si="0"/>
        <v>2027</v>
      </c>
    </row>
    <row r="16" spans="2:6" x14ac:dyDescent="0.2">
      <c r="B16" s="20">
        <v>284</v>
      </c>
      <c r="C16" s="10" t="s">
        <v>35</v>
      </c>
      <c r="D16" s="10" t="s">
        <v>36</v>
      </c>
      <c r="E16" s="11">
        <v>45477</v>
      </c>
      <c r="F16" s="10">
        <f t="shared" si="0"/>
        <v>2024</v>
      </c>
    </row>
    <row r="17" spans="2:6" x14ac:dyDescent="0.2">
      <c r="B17" s="22">
        <v>244</v>
      </c>
      <c r="C17" s="14" t="s">
        <v>39</v>
      </c>
      <c r="D17" s="14" t="s">
        <v>40</v>
      </c>
      <c r="E17" s="15">
        <v>45398</v>
      </c>
      <c r="F17" s="14">
        <f t="shared" si="0"/>
        <v>2024</v>
      </c>
    </row>
    <row r="18" spans="2:6" x14ac:dyDescent="0.2">
      <c r="E18" s="8" t="s">
        <v>50</v>
      </c>
      <c r="F18" s="9">
        <f>COUNT(B6:B17)</f>
        <v>12</v>
      </c>
    </row>
    <row r="20" spans="2:6" ht="15.75" x14ac:dyDescent="0.25">
      <c r="B20" s="24" t="s">
        <v>58</v>
      </c>
      <c r="C20" s="24"/>
      <c r="D20" s="24"/>
      <c r="E20" s="24"/>
      <c r="F20" s="24"/>
    </row>
    <row r="22" spans="2:6" ht="27.75" customHeight="1" x14ac:dyDescent="0.2">
      <c r="B22" s="16" t="s">
        <v>0</v>
      </c>
      <c r="C22" s="17" t="s">
        <v>1</v>
      </c>
      <c r="D22" s="17" t="s">
        <v>2</v>
      </c>
      <c r="E22" s="18" t="s">
        <v>42</v>
      </c>
      <c r="F22" s="18" t="s">
        <v>52</v>
      </c>
    </row>
    <row r="23" spans="2:6" x14ac:dyDescent="0.2">
      <c r="B23" s="20">
        <v>935</v>
      </c>
      <c r="C23" s="10" t="s">
        <v>5</v>
      </c>
      <c r="D23" s="10" t="s">
        <v>6</v>
      </c>
      <c r="E23" s="11">
        <v>46185</v>
      </c>
      <c r="F23" s="10">
        <f>YEAR(E23)</f>
        <v>2026</v>
      </c>
    </row>
    <row r="24" spans="2:6" x14ac:dyDescent="0.2">
      <c r="B24" s="21">
        <v>822</v>
      </c>
      <c r="C24" s="12" t="s">
        <v>7</v>
      </c>
      <c r="D24" s="12" t="s">
        <v>8</v>
      </c>
      <c r="E24" s="13">
        <v>45838</v>
      </c>
      <c r="F24" s="12">
        <f t="shared" ref="F24:F33" si="1">YEAR(E24)</f>
        <v>2025</v>
      </c>
    </row>
    <row r="25" spans="2:6" x14ac:dyDescent="0.2">
      <c r="B25" s="20">
        <v>752</v>
      </c>
      <c r="C25" s="10" t="s">
        <v>11</v>
      </c>
      <c r="D25" s="10" t="s">
        <v>12</v>
      </c>
      <c r="E25" s="11">
        <v>45467</v>
      </c>
      <c r="F25" s="10">
        <f t="shared" si="1"/>
        <v>2024</v>
      </c>
    </row>
    <row r="26" spans="2:6" x14ac:dyDescent="0.2">
      <c r="B26" s="21">
        <v>712</v>
      </c>
      <c r="C26" s="12" t="s">
        <v>13</v>
      </c>
      <c r="D26" s="12" t="s">
        <v>14</v>
      </c>
      <c r="E26" s="13">
        <v>45467</v>
      </c>
      <c r="F26" s="12">
        <f t="shared" si="1"/>
        <v>2024</v>
      </c>
    </row>
    <row r="27" spans="2:6" x14ac:dyDescent="0.2">
      <c r="B27" s="20">
        <v>813</v>
      </c>
      <c r="C27" s="10" t="s">
        <v>19</v>
      </c>
      <c r="D27" s="10" t="s">
        <v>20</v>
      </c>
      <c r="E27" s="11">
        <v>45838</v>
      </c>
      <c r="F27" s="10">
        <f t="shared" si="1"/>
        <v>2025</v>
      </c>
    </row>
    <row r="28" spans="2:6" x14ac:dyDescent="0.2">
      <c r="B28" s="21">
        <v>920</v>
      </c>
      <c r="C28" s="12" t="s">
        <v>25</v>
      </c>
      <c r="D28" s="12" t="s">
        <v>26</v>
      </c>
      <c r="E28" s="13">
        <v>46185</v>
      </c>
      <c r="F28" s="12">
        <f t="shared" si="1"/>
        <v>2026</v>
      </c>
    </row>
    <row r="29" spans="2:6" x14ac:dyDescent="0.2">
      <c r="B29" s="20">
        <v>918</v>
      </c>
      <c r="C29" s="10" t="s">
        <v>37</v>
      </c>
      <c r="D29" s="10" t="s">
        <v>38</v>
      </c>
      <c r="E29" s="11">
        <v>46185</v>
      </c>
      <c r="F29" s="10">
        <f t="shared" si="1"/>
        <v>2026</v>
      </c>
    </row>
    <row r="30" spans="2:6" x14ac:dyDescent="0.2">
      <c r="B30" s="21">
        <v>905</v>
      </c>
      <c r="C30" s="12" t="s">
        <v>43</v>
      </c>
      <c r="D30" s="12" t="s">
        <v>10</v>
      </c>
      <c r="E30" s="13">
        <v>46185</v>
      </c>
      <c r="F30" s="12">
        <f t="shared" si="1"/>
        <v>2026</v>
      </c>
    </row>
    <row r="31" spans="2:6" x14ac:dyDescent="0.2">
      <c r="B31" s="20">
        <v>814</v>
      </c>
      <c r="C31" s="10" t="s">
        <v>44</v>
      </c>
      <c r="D31" s="10" t="s">
        <v>45</v>
      </c>
      <c r="E31" s="11">
        <v>45802</v>
      </c>
      <c r="F31" s="10">
        <f t="shared" si="1"/>
        <v>2025</v>
      </c>
    </row>
    <row r="32" spans="2:6" x14ac:dyDescent="0.2">
      <c r="B32" s="21">
        <v>999</v>
      </c>
      <c r="C32" s="12" t="s">
        <v>46</v>
      </c>
      <c r="D32" s="12" t="s">
        <v>47</v>
      </c>
      <c r="E32" s="13">
        <v>46568</v>
      </c>
      <c r="F32" s="12">
        <f t="shared" si="1"/>
        <v>2027</v>
      </c>
    </row>
    <row r="33" spans="2:6" x14ac:dyDescent="0.2">
      <c r="B33" s="23">
        <v>958</v>
      </c>
      <c r="C33" s="9" t="s">
        <v>48</v>
      </c>
      <c r="D33" s="9" t="s">
        <v>16</v>
      </c>
      <c r="E33" s="19">
        <v>46185</v>
      </c>
      <c r="F33" s="9">
        <f t="shared" si="1"/>
        <v>2026</v>
      </c>
    </row>
    <row r="34" spans="2:6" x14ac:dyDescent="0.2">
      <c r="E34" s="8" t="s">
        <v>50</v>
      </c>
      <c r="F34" s="9">
        <f>COUNT(B23:B33)</f>
        <v>11</v>
      </c>
    </row>
    <row r="37" spans="2:6" ht="28.15" customHeight="1" x14ac:dyDescent="0.2">
      <c r="B37" s="25" t="s">
        <v>53</v>
      </c>
      <c r="C37" s="25"/>
      <c r="D37" s="25"/>
      <c r="E37" s="25"/>
      <c r="F37" s="4">
        <f>(F18-F34)/F34*100</f>
        <v>9.0909090909090917</v>
      </c>
    </row>
    <row r="39" spans="2:6" ht="38.25" x14ac:dyDescent="0.2">
      <c r="B39" s="5" t="s">
        <v>49</v>
      </c>
      <c r="C39" s="1" t="s">
        <v>51</v>
      </c>
      <c r="D39" s="1" t="s">
        <v>55</v>
      </c>
      <c r="E39" s="1" t="s">
        <v>54</v>
      </c>
      <c r="F39" s="1" t="s">
        <v>56</v>
      </c>
    </row>
    <row r="40" spans="2:6" x14ac:dyDescent="0.2">
      <c r="B40" s="6">
        <v>2024</v>
      </c>
      <c r="C40" s="2">
        <f>COUNTIF($F$6:$F$17,B40)</f>
        <v>6</v>
      </c>
      <c r="D40" s="4">
        <f>C40/$F$18*100</f>
        <v>50</v>
      </c>
      <c r="E40" s="2">
        <f>COUNTIF($F$23:$F$33,B40)</f>
        <v>2</v>
      </c>
      <c r="F40" s="4">
        <f>E40/$F$34*100</f>
        <v>18.181818181818183</v>
      </c>
    </row>
    <row r="41" spans="2:6" x14ac:dyDescent="0.2">
      <c r="B41" s="7">
        <v>2025</v>
      </c>
      <c r="C41" s="2">
        <f t="shared" ref="C41:C43" si="2">COUNTIF($F$6:$F$17,B41)</f>
        <v>2</v>
      </c>
      <c r="D41" s="4">
        <f t="shared" ref="D41:D43" si="3">C41/$F$18*100</f>
        <v>16.666666666666664</v>
      </c>
      <c r="E41" s="2">
        <f t="shared" ref="E41:E43" si="4">COUNTIF($F$23:$F$33,B41)</f>
        <v>3</v>
      </c>
      <c r="F41" s="4">
        <f t="shared" ref="F41:F43" si="5">E41/$F$34*100</f>
        <v>27.27272727272727</v>
      </c>
    </row>
    <row r="42" spans="2:6" x14ac:dyDescent="0.2">
      <c r="B42" s="7">
        <v>2026</v>
      </c>
      <c r="C42" s="2">
        <f t="shared" si="2"/>
        <v>2</v>
      </c>
      <c r="D42" s="4">
        <f t="shared" si="3"/>
        <v>16.666666666666664</v>
      </c>
      <c r="E42" s="2">
        <f t="shared" si="4"/>
        <v>5</v>
      </c>
      <c r="F42" s="4">
        <f t="shared" si="5"/>
        <v>45.454545454545453</v>
      </c>
    </row>
    <row r="43" spans="2:6" x14ac:dyDescent="0.2">
      <c r="B43" s="7">
        <v>2027</v>
      </c>
      <c r="C43" s="2">
        <f t="shared" si="2"/>
        <v>2</v>
      </c>
      <c r="D43" s="4">
        <f t="shared" si="3"/>
        <v>16.666666666666664</v>
      </c>
      <c r="E43" s="2">
        <f t="shared" si="4"/>
        <v>1</v>
      </c>
      <c r="F43" s="4">
        <f t="shared" si="5"/>
        <v>9.0909090909090917</v>
      </c>
    </row>
  </sheetData>
  <mergeCells count="3">
    <mergeCell ref="B3:F3"/>
    <mergeCell ref="B20:F20"/>
    <mergeCell ref="B37:E37"/>
  </mergeCells>
  <pageMargins left="0.59055118110236227" right="0.59055118110236227" top="0.59055118110236227" bottom="0.59055118110236227" header="0.31496062992125984" footer="0.31496062992125984"/>
  <pageSetup paperSize="9" orientation="landscape" r:id="rId1"/>
  <headerFooter>
    <oddHeader>&amp;C&amp;A</oddHeader>
    <oddFooter>&amp;L&amp;D
&amp;T&amp;RVorname Nachname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A5CF9-D43D-4C9F-A538-0D5FEAFE65C7}">
  <dimension ref="B3:F43"/>
  <sheetViews>
    <sheetView showFormulas="1" topLeftCell="A25" zoomScale="90" zoomScaleNormal="90" zoomScalePageLayoutView="90" workbookViewId="0">
      <selection activeCell="K51" sqref="K51"/>
    </sheetView>
  </sheetViews>
  <sheetFormatPr baseColWidth="10" defaultColWidth="11.42578125" defaultRowHeight="12.75" x14ac:dyDescent="0.2"/>
  <cols>
    <col min="1" max="1" width="2.28515625" style="2" customWidth="1"/>
    <col min="2" max="2" width="5.28515625" style="2" customWidth="1"/>
    <col min="3" max="3" width="9.7109375" style="2" customWidth="1"/>
    <col min="4" max="4" width="9.140625" style="2" customWidth="1"/>
    <col min="5" max="5" width="15.42578125" style="2" bestFit="1" customWidth="1"/>
    <col min="6" max="6" width="9" style="2" customWidth="1"/>
    <col min="7" max="7" width="11.42578125" style="2"/>
    <col min="8" max="8" width="13.140625" style="2" customWidth="1"/>
    <col min="9" max="9" width="14.42578125" style="2" customWidth="1"/>
    <col min="10" max="11" width="11.42578125" style="2"/>
    <col min="12" max="12" width="15.28515625" style="2" customWidth="1"/>
    <col min="13" max="16384" width="11.42578125" style="2"/>
  </cols>
  <sheetData>
    <row r="3" spans="2:6" ht="15.75" x14ac:dyDescent="0.25">
      <c r="B3" s="24" t="s">
        <v>57</v>
      </c>
      <c r="C3" s="24"/>
      <c r="D3" s="24"/>
      <c r="E3" s="24"/>
      <c r="F3" s="24"/>
    </row>
    <row r="4" spans="2:6" x14ac:dyDescent="0.2">
      <c r="B4" s="3"/>
      <c r="C4" s="3"/>
      <c r="D4" s="3"/>
      <c r="E4" s="3"/>
      <c r="F4" s="3"/>
    </row>
    <row r="5" spans="2:6" ht="51" x14ac:dyDescent="0.2">
      <c r="B5" s="16" t="s">
        <v>0</v>
      </c>
      <c r="C5" s="17" t="s">
        <v>1</v>
      </c>
      <c r="D5" s="17" t="s">
        <v>2</v>
      </c>
      <c r="E5" s="18" t="s">
        <v>41</v>
      </c>
      <c r="F5" s="18" t="s">
        <v>49</v>
      </c>
    </row>
    <row r="6" spans="2:6" x14ac:dyDescent="0.2">
      <c r="B6" s="10">
        <v>418</v>
      </c>
      <c r="C6" s="10" t="s">
        <v>3</v>
      </c>
      <c r="D6" s="10" t="s">
        <v>4</v>
      </c>
      <c r="E6" s="11">
        <v>45580</v>
      </c>
      <c r="F6" s="10">
        <f>YEAR(E6)</f>
        <v>2024</v>
      </c>
    </row>
    <row r="7" spans="2:6" x14ac:dyDescent="0.2">
      <c r="B7" s="12">
        <v>218</v>
      </c>
      <c r="C7" s="12" t="s">
        <v>9</v>
      </c>
      <c r="D7" s="12" t="s">
        <v>10</v>
      </c>
      <c r="E7" s="13">
        <v>45778</v>
      </c>
      <c r="F7" s="12">
        <f t="shared" ref="F7:F17" si="0">YEAR(E7)</f>
        <v>2025</v>
      </c>
    </row>
    <row r="8" spans="2:6" x14ac:dyDescent="0.2">
      <c r="B8" s="10">
        <v>420</v>
      </c>
      <c r="C8" s="10" t="s">
        <v>15</v>
      </c>
      <c r="D8" s="10" t="s">
        <v>16</v>
      </c>
      <c r="E8" s="11">
        <v>45295</v>
      </c>
      <c r="F8" s="10">
        <f t="shared" si="0"/>
        <v>2024</v>
      </c>
    </row>
    <row r="9" spans="2:6" x14ac:dyDescent="0.2">
      <c r="B9" s="12">
        <v>265</v>
      </c>
      <c r="C9" s="12" t="s">
        <v>17</v>
      </c>
      <c r="D9" s="12" t="s">
        <v>18</v>
      </c>
      <c r="E9" s="13">
        <v>46395</v>
      </c>
      <c r="F9" s="12">
        <f t="shared" si="0"/>
        <v>2027</v>
      </c>
    </row>
    <row r="10" spans="2:6" x14ac:dyDescent="0.2">
      <c r="B10" s="10">
        <v>384</v>
      </c>
      <c r="C10" s="10" t="s">
        <v>21</v>
      </c>
      <c r="D10" s="10" t="s">
        <v>22</v>
      </c>
      <c r="E10" s="11">
        <v>46116</v>
      </c>
      <c r="F10" s="10">
        <f t="shared" si="0"/>
        <v>2026</v>
      </c>
    </row>
    <row r="11" spans="2:6" x14ac:dyDescent="0.2">
      <c r="B11" s="12">
        <v>452</v>
      </c>
      <c r="C11" s="12" t="s">
        <v>23</v>
      </c>
      <c r="D11" s="12" t="s">
        <v>24</v>
      </c>
      <c r="E11" s="13">
        <v>46374</v>
      </c>
      <c r="F11" s="12">
        <f t="shared" si="0"/>
        <v>2026</v>
      </c>
    </row>
    <row r="12" spans="2:6" x14ac:dyDescent="0.2">
      <c r="B12" s="10">
        <v>286</v>
      </c>
      <c r="C12" s="10" t="s">
        <v>27</v>
      </c>
      <c r="D12" s="10" t="s">
        <v>28</v>
      </c>
      <c r="E12" s="11">
        <v>45377</v>
      </c>
      <c r="F12" s="10">
        <f t="shared" si="0"/>
        <v>2024</v>
      </c>
    </row>
    <row r="13" spans="2:6" x14ac:dyDescent="0.2">
      <c r="B13" s="12">
        <v>186</v>
      </c>
      <c r="C13" s="12" t="s">
        <v>29</v>
      </c>
      <c r="D13" s="12" t="s">
        <v>30</v>
      </c>
      <c r="E13" s="13">
        <v>45497</v>
      </c>
      <c r="F13" s="12">
        <f t="shared" si="0"/>
        <v>2024</v>
      </c>
    </row>
    <row r="14" spans="2:6" x14ac:dyDescent="0.2">
      <c r="B14" s="10">
        <v>276</v>
      </c>
      <c r="C14" s="10" t="s">
        <v>31</v>
      </c>
      <c r="D14" s="10" t="s">
        <v>32</v>
      </c>
      <c r="E14" s="11">
        <v>45699</v>
      </c>
      <c r="F14" s="10">
        <f t="shared" si="0"/>
        <v>2025</v>
      </c>
    </row>
    <row r="15" spans="2:6" x14ac:dyDescent="0.2">
      <c r="B15" s="12">
        <v>151</v>
      </c>
      <c r="C15" s="12" t="s">
        <v>33</v>
      </c>
      <c r="D15" s="12" t="s">
        <v>34</v>
      </c>
      <c r="E15" s="13">
        <v>46511</v>
      </c>
      <c r="F15" s="12">
        <f t="shared" si="0"/>
        <v>2027</v>
      </c>
    </row>
    <row r="16" spans="2:6" x14ac:dyDescent="0.2">
      <c r="B16" s="10">
        <v>284</v>
      </c>
      <c r="C16" s="10" t="s">
        <v>35</v>
      </c>
      <c r="D16" s="10" t="s">
        <v>36</v>
      </c>
      <c r="E16" s="11">
        <v>45477</v>
      </c>
      <c r="F16" s="10">
        <f t="shared" si="0"/>
        <v>2024</v>
      </c>
    </row>
    <row r="17" spans="2:6" x14ac:dyDescent="0.2">
      <c r="B17" s="14">
        <v>244</v>
      </c>
      <c r="C17" s="14" t="s">
        <v>39</v>
      </c>
      <c r="D17" s="14" t="s">
        <v>40</v>
      </c>
      <c r="E17" s="15">
        <v>45398</v>
      </c>
      <c r="F17" s="14">
        <f t="shared" si="0"/>
        <v>2024</v>
      </c>
    </row>
    <row r="18" spans="2:6" x14ac:dyDescent="0.2">
      <c r="E18" s="8" t="s">
        <v>50</v>
      </c>
      <c r="F18" s="9">
        <f>COUNT(B6:B17)</f>
        <v>12</v>
      </c>
    </row>
    <row r="20" spans="2:6" ht="15.75" x14ac:dyDescent="0.25">
      <c r="B20" s="24" t="s">
        <v>58</v>
      </c>
      <c r="C20" s="24"/>
      <c r="D20" s="24"/>
      <c r="E20" s="24"/>
      <c r="F20" s="24"/>
    </row>
    <row r="22" spans="2:6" ht="51" x14ac:dyDescent="0.2">
      <c r="B22" s="16" t="s">
        <v>0</v>
      </c>
      <c r="C22" s="17" t="s">
        <v>1</v>
      </c>
      <c r="D22" s="17" t="s">
        <v>2</v>
      </c>
      <c r="E22" s="18" t="s">
        <v>42</v>
      </c>
      <c r="F22" s="18" t="s">
        <v>52</v>
      </c>
    </row>
    <row r="23" spans="2:6" x14ac:dyDescent="0.2">
      <c r="B23" s="10">
        <v>935</v>
      </c>
      <c r="C23" s="10" t="s">
        <v>5</v>
      </c>
      <c r="D23" s="10" t="s">
        <v>6</v>
      </c>
      <c r="E23" s="11">
        <v>46185</v>
      </c>
      <c r="F23" s="10">
        <f>YEAR(E23)</f>
        <v>2026</v>
      </c>
    </row>
    <row r="24" spans="2:6" x14ac:dyDescent="0.2">
      <c r="B24" s="12">
        <v>822</v>
      </c>
      <c r="C24" s="12" t="s">
        <v>7</v>
      </c>
      <c r="D24" s="12" t="s">
        <v>8</v>
      </c>
      <c r="E24" s="13">
        <v>45838</v>
      </c>
      <c r="F24" s="12">
        <f t="shared" ref="F24:F33" si="1">YEAR(E24)</f>
        <v>2025</v>
      </c>
    </row>
    <row r="25" spans="2:6" x14ac:dyDescent="0.2">
      <c r="B25" s="10">
        <v>752</v>
      </c>
      <c r="C25" s="10" t="s">
        <v>11</v>
      </c>
      <c r="D25" s="10" t="s">
        <v>12</v>
      </c>
      <c r="E25" s="11">
        <v>45467</v>
      </c>
      <c r="F25" s="10">
        <f t="shared" si="1"/>
        <v>2024</v>
      </c>
    </row>
    <row r="26" spans="2:6" x14ac:dyDescent="0.2">
      <c r="B26" s="12">
        <v>712</v>
      </c>
      <c r="C26" s="12" t="s">
        <v>13</v>
      </c>
      <c r="D26" s="12" t="s">
        <v>14</v>
      </c>
      <c r="E26" s="13">
        <v>45467</v>
      </c>
      <c r="F26" s="12">
        <f t="shared" si="1"/>
        <v>2024</v>
      </c>
    </row>
    <row r="27" spans="2:6" x14ac:dyDescent="0.2">
      <c r="B27" s="10">
        <v>813</v>
      </c>
      <c r="C27" s="10" t="s">
        <v>19</v>
      </c>
      <c r="D27" s="10" t="s">
        <v>20</v>
      </c>
      <c r="E27" s="11">
        <v>45838</v>
      </c>
      <c r="F27" s="10">
        <f t="shared" si="1"/>
        <v>2025</v>
      </c>
    </row>
    <row r="28" spans="2:6" x14ac:dyDescent="0.2">
      <c r="B28" s="12">
        <v>920</v>
      </c>
      <c r="C28" s="12" t="s">
        <v>25</v>
      </c>
      <c r="D28" s="12" t="s">
        <v>26</v>
      </c>
      <c r="E28" s="13">
        <v>46185</v>
      </c>
      <c r="F28" s="12">
        <f t="shared" si="1"/>
        <v>2026</v>
      </c>
    </row>
    <row r="29" spans="2:6" x14ac:dyDescent="0.2">
      <c r="B29" s="10">
        <v>918</v>
      </c>
      <c r="C29" s="10" t="s">
        <v>37</v>
      </c>
      <c r="D29" s="10" t="s">
        <v>38</v>
      </c>
      <c r="E29" s="11">
        <v>46185</v>
      </c>
      <c r="F29" s="10">
        <f t="shared" si="1"/>
        <v>2026</v>
      </c>
    </row>
    <row r="30" spans="2:6" x14ac:dyDescent="0.2">
      <c r="B30" s="12">
        <v>905</v>
      </c>
      <c r="C30" s="12" t="s">
        <v>43</v>
      </c>
      <c r="D30" s="12" t="s">
        <v>10</v>
      </c>
      <c r="E30" s="13">
        <v>46185</v>
      </c>
      <c r="F30" s="12">
        <f t="shared" si="1"/>
        <v>2026</v>
      </c>
    </row>
    <row r="31" spans="2:6" x14ac:dyDescent="0.2">
      <c r="B31" s="10">
        <v>814</v>
      </c>
      <c r="C31" s="10" t="s">
        <v>44</v>
      </c>
      <c r="D31" s="10" t="s">
        <v>45</v>
      </c>
      <c r="E31" s="11">
        <v>45802</v>
      </c>
      <c r="F31" s="10">
        <f t="shared" si="1"/>
        <v>2025</v>
      </c>
    </row>
    <row r="32" spans="2:6" x14ac:dyDescent="0.2">
      <c r="B32" s="12">
        <v>999</v>
      </c>
      <c r="C32" s="12" t="s">
        <v>46</v>
      </c>
      <c r="D32" s="12" t="s">
        <v>47</v>
      </c>
      <c r="E32" s="13">
        <v>46568</v>
      </c>
      <c r="F32" s="12">
        <f t="shared" si="1"/>
        <v>2027</v>
      </c>
    </row>
    <row r="33" spans="2:6" x14ac:dyDescent="0.2">
      <c r="B33" s="9">
        <v>958</v>
      </c>
      <c r="C33" s="9" t="s">
        <v>48</v>
      </c>
      <c r="D33" s="9" t="s">
        <v>16</v>
      </c>
      <c r="E33" s="19">
        <v>46185</v>
      </c>
      <c r="F33" s="9">
        <f t="shared" si="1"/>
        <v>2026</v>
      </c>
    </row>
    <row r="34" spans="2:6" x14ac:dyDescent="0.2">
      <c r="E34" s="8" t="s">
        <v>50</v>
      </c>
      <c r="F34" s="9">
        <f>COUNT(B23:B33)</f>
        <v>11</v>
      </c>
    </row>
    <row r="37" spans="2:6" ht="28.15" customHeight="1" x14ac:dyDescent="0.2">
      <c r="B37" s="26" t="s">
        <v>53</v>
      </c>
      <c r="C37" s="26"/>
      <c r="D37" s="26"/>
      <c r="E37" s="26"/>
      <c r="F37" s="4">
        <f>(F18-F34)/F34*100</f>
        <v>9.0909090909090917</v>
      </c>
    </row>
    <row r="39" spans="2:6" ht="57.75" customHeight="1" x14ac:dyDescent="0.2">
      <c r="B39" s="5" t="s">
        <v>49</v>
      </c>
      <c r="C39" s="1" t="s">
        <v>51</v>
      </c>
      <c r="D39" s="1" t="s">
        <v>55</v>
      </c>
      <c r="E39" s="1" t="s">
        <v>54</v>
      </c>
      <c r="F39" s="1" t="s">
        <v>56</v>
      </c>
    </row>
    <row r="40" spans="2:6" x14ac:dyDescent="0.2">
      <c r="B40" s="6">
        <v>2024</v>
      </c>
      <c r="C40" s="2">
        <f>COUNTIF($F$6:$F$17,B40)</f>
        <v>6</v>
      </c>
      <c r="D40" s="4">
        <f>C40/$F$18*100</f>
        <v>50</v>
      </c>
      <c r="E40" s="2">
        <f>COUNTIF($F$23:$F$33,B40)</f>
        <v>2</v>
      </c>
      <c r="F40" s="4">
        <f>E40/$F$34*100</f>
        <v>18.181818181818183</v>
      </c>
    </row>
    <row r="41" spans="2:6" x14ac:dyDescent="0.2">
      <c r="B41" s="7">
        <v>2025</v>
      </c>
      <c r="C41" s="2">
        <f t="shared" ref="C41:C43" si="2">COUNTIF($F$6:$F$17,B41)</f>
        <v>2</v>
      </c>
      <c r="D41" s="4">
        <f t="shared" ref="D41:D43" si="3">C41/$F$18*100</f>
        <v>16.666666666666664</v>
      </c>
      <c r="E41" s="2">
        <f t="shared" ref="E41:E43" si="4">COUNTIF($F$23:$F$33,B41)</f>
        <v>3</v>
      </c>
      <c r="F41" s="4">
        <f t="shared" ref="F41:F43" si="5">E41/$F$34*100</f>
        <v>27.27272727272727</v>
      </c>
    </row>
    <row r="42" spans="2:6" x14ac:dyDescent="0.2">
      <c r="B42" s="7">
        <v>2026</v>
      </c>
      <c r="C42" s="2">
        <f t="shared" si="2"/>
        <v>2</v>
      </c>
      <c r="D42" s="4">
        <f t="shared" si="3"/>
        <v>16.666666666666664</v>
      </c>
      <c r="E42" s="2">
        <f t="shared" si="4"/>
        <v>5</v>
      </c>
      <c r="F42" s="4">
        <f t="shared" si="5"/>
        <v>45.454545454545453</v>
      </c>
    </row>
    <row r="43" spans="2:6" x14ac:dyDescent="0.2">
      <c r="B43" s="7">
        <v>2027</v>
      </c>
      <c r="C43" s="2">
        <f t="shared" si="2"/>
        <v>2</v>
      </c>
      <c r="D43" s="4">
        <f t="shared" si="3"/>
        <v>16.666666666666664</v>
      </c>
      <c r="E43" s="2">
        <f t="shared" si="4"/>
        <v>1</v>
      </c>
      <c r="F43" s="4">
        <f t="shared" si="5"/>
        <v>9.0909090909090917</v>
      </c>
    </row>
  </sheetData>
  <mergeCells count="3">
    <mergeCell ref="B3:F3"/>
    <mergeCell ref="B20:F20"/>
    <mergeCell ref="B37:E37"/>
  </mergeCells>
  <pageMargins left="0.59055118110236227" right="0.59055118110236227" top="0.59055118110236227" bottom="0.59055118110236227" header="0.31496062992125984" footer="0.31496062992125984"/>
  <pageSetup paperSize="9" orientation="landscape" r:id="rId1"/>
  <headerFooter>
    <oddHeader>&amp;C&amp;A</oddHeader>
    <oddFooter>&amp;L&amp;D
&amp;T&amp;RVorname Nachname</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Auswertung Ruhestand</vt:lpstr>
      <vt:lpstr>Formeln Ruhestand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2024-02-28T12:21:08Z</dcterms:created>
  <dcterms:modified xsi:type="dcterms:W3CDTF">2024-07-22T08:04:51Z</dcterms:modified>
</cp:coreProperties>
</file>