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checkCompatibility="1" defaultThemeVersion="124226"/>
  <xr:revisionPtr revIDLastSave="0" documentId="13_ncr:1_{26A75D11-539B-4932-97EC-D0B8992AC6E8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Mitarbeiter Löhne" sheetId="12" r:id="rId1"/>
    <sheet name="Flächen" sheetId="4" r:id="rId2"/>
    <sheet name="Pachten" sheetId="5" r:id="rId3"/>
    <sheet name="Mitarbeiter Gehälter" sheetId="6" r:id="rId4"/>
    <sheet name="Statistik" sheetId="17" r:id="rId5"/>
  </sheets>
  <calcPr calcId="191029"/>
</workbook>
</file>

<file path=xl/calcChain.xml><?xml version="1.0" encoding="utf-8"?>
<calcChain xmlns="http://schemas.openxmlformats.org/spreadsheetml/2006/main">
  <c r="C10" i="17" l="1"/>
  <c r="C11" i="17"/>
  <c r="C12" i="17"/>
  <c r="C9" i="17"/>
  <c r="I19" i="17"/>
  <c r="I20" i="17"/>
  <c r="I21" i="17"/>
  <c r="I18" i="17"/>
  <c r="H23" i="17"/>
  <c r="H19" i="17"/>
  <c r="H20" i="17"/>
  <c r="H21" i="17"/>
  <c r="H18" i="17"/>
  <c r="D19" i="17"/>
  <c r="E19" i="17"/>
  <c r="F19" i="17"/>
  <c r="G19" i="17"/>
  <c r="D20" i="17"/>
  <c r="E20" i="17"/>
  <c r="F20" i="17"/>
  <c r="G20" i="17"/>
  <c r="D21" i="17"/>
  <c r="E21" i="17"/>
  <c r="F21" i="17"/>
  <c r="G21" i="17"/>
  <c r="E18" i="17"/>
  <c r="F18" i="17"/>
  <c r="G18" i="17"/>
  <c r="D18" i="17"/>
  <c r="C23" i="17"/>
  <c r="C19" i="17"/>
  <c r="C20" i="17"/>
  <c r="C21" i="17"/>
  <c r="C18" i="17"/>
  <c r="I10" i="17"/>
  <c r="I11" i="17"/>
  <c r="I12" i="17"/>
  <c r="I9" i="17"/>
  <c r="H14" i="17"/>
  <c r="H10" i="17"/>
  <c r="H11" i="17"/>
  <c r="H12" i="17"/>
  <c r="H9" i="17"/>
  <c r="D10" i="17"/>
  <c r="E10" i="17"/>
  <c r="F10" i="17"/>
  <c r="G10" i="17"/>
  <c r="D11" i="17"/>
  <c r="E11" i="17"/>
  <c r="F11" i="17"/>
  <c r="G11" i="17"/>
  <c r="D12" i="17"/>
  <c r="E12" i="17"/>
  <c r="F12" i="17"/>
  <c r="G12" i="17"/>
  <c r="E9" i="17"/>
  <c r="F9" i="17"/>
  <c r="G9" i="17"/>
  <c r="D9" i="17"/>
  <c r="C14" i="17" l="1"/>
</calcChain>
</file>

<file path=xl/sharedStrings.xml><?xml version="1.0" encoding="utf-8"?>
<sst xmlns="http://schemas.openxmlformats.org/spreadsheetml/2006/main" count="227" uniqueCount="107">
  <si>
    <t>Berlin</t>
  </si>
  <si>
    <t>Kiel</t>
  </si>
  <si>
    <t>Hamburg</t>
  </si>
  <si>
    <t>Köln</t>
  </si>
  <si>
    <t>Ulm</t>
  </si>
  <si>
    <t>Einkauf</t>
  </si>
  <si>
    <t>Verkauf</t>
  </si>
  <si>
    <t>Name</t>
  </si>
  <si>
    <t>Abteilung</t>
  </si>
  <si>
    <t>Pacht pro m² 
unbebaut
in EUR</t>
  </si>
  <si>
    <t>Pacht pro m²
bebaut
in EUR</t>
  </si>
  <si>
    <t>Orte</t>
  </si>
  <si>
    <t>Braunschweig</t>
  </si>
  <si>
    <t>Günzburg</t>
  </si>
  <si>
    <t>Düsseldorf</t>
  </si>
  <si>
    <t>Trier</t>
  </si>
  <si>
    <t>Halberstadt</t>
  </si>
  <si>
    <t>Neuss</t>
  </si>
  <si>
    <t>Stuttgart</t>
  </si>
  <si>
    <t>Leer</t>
  </si>
  <si>
    <t>Norden</t>
  </si>
  <si>
    <t>Süden</t>
  </si>
  <si>
    <t>Westen</t>
  </si>
  <si>
    <t>Osten</t>
  </si>
  <si>
    <t>Lage</t>
  </si>
  <si>
    <t>Zülpich</t>
  </si>
  <si>
    <t>Aurich</t>
  </si>
  <si>
    <t>Rostock</t>
  </si>
  <si>
    <t>Zwickau</t>
  </si>
  <si>
    <t>Freiburg</t>
  </si>
  <si>
    <t>Flensburg</t>
  </si>
  <si>
    <t>Mainz</t>
  </si>
  <si>
    <t>Würzburg</t>
  </si>
  <si>
    <t>Gehalt-
gruppe
A</t>
  </si>
  <si>
    <t>Gehalt-
gruppe
B</t>
  </si>
  <si>
    <t>Gehalt-
gruppe
C</t>
  </si>
  <si>
    <t>Gehalt-
gruppe
D</t>
  </si>
  <si>
    <t>Müller</t>
  </si>
  <si>
    <t>Behrmann</t>
  </si>
  <si>
    <t>Verwaltung</t>
  </si>
  <si>
    <t>Helber</t>
  </si>
  <si>
    <t>Ganz</t>
  </si>
  <si>
    <t>Hein</t>
  </si>
  <si>
    <t>Fertigung</t>
  </si>
  <si>
    <t>Jülich</t>
  </si>
  <si>
    <t>Hans</t>
  </si>
  <si>
    <t>Ullmann</t>
  </si>
  <si>
    <t>Helberg</t>
  </si>
  <si>
    <t>Trichter</t>
  </si>
  <si>
    <t>Weyer</t>
  </si>
  <si>
    <t>Klein</t>
  </si>
  <si>
    <t>Lehmann</t>
  </si>
  <si>
    <t>Müller H.</t>
  </si>
  <si>
    <t>Josten</t>
  </si>
  <si>
    <t>Mellrich</t>
  </si>
  <si>
    <t>Nass</t>
  </si>
  <si>
    <t>Pelz</t>
  </si>
  <si>
    <t>Pielz</t>
  </si>
  <si>
    <t>Adam</t>
  </si>
  <si>
    <t>Zenzer</t>
  </si>
  <si>
    <t>Wilhelm</t>
  </si>
  <si>
    <t>Raudis</t>
  </si>
  <si>
    <t>Strick</t>
  </si>
  <si>
    <t>Klaus</t>
  </si>
  <si>
    <t>Imann</t>
  </si>
  <si>
    <t>Fuchs</t>
  </si>
  <si>
    <t>Bär</t>
  </si>
  <si>
    <t>Wolf</t>
  </si>
  <si>
    <t>Fröhlich</t>
  </si>
  <si>
    <t>Oscas</t>
  </si>
  <si>
    <t>Paulsen</t>
  </si>
  <si>
    <t>Richter</t>
  </si>
  <si>
    <t>Bauer</t>
  </si>
  <si>
    <t>Helm</t>
  </si>
  <si>
    <t>Münch</t>
  </si>
  <si>
    <t>Glaser</t>
  </si>
  <si>
    <t>Tisch</t>
  </si>
  <si>
    <t>Heinze</t>
  </si>
  <si>
    <t>Zacharias</t>
  </si>
  <si>
    <t>gewerbliche Flächen
in m²</t>
  </si>
  <si>
    <t>private Flächen 
in m²</t>
  </si>
  <si>
    <t>Pichler</t>
  </si>
  <si>
    <t>Teichmann</t>
  </si>
  <si>
    <t>Tarifgruppe A</t>
  </si>
  <si>
    <t>Tarifgruppe B</t>
  </si>
  <si>
    <t>Tarifgruppe C</t>
  </si>
  <si>
    <t>Tarifgruppe D</t>
  </si>
  <si>
    <t>Angestellte</t>
  </si>
  <si>
    <t>Arbeiter</t>
  </si>
  <si>
    <t>Abteilungen</t>
  </si>
  <si>
    <t>Mitarbeiter
Angestellte</t>
  </si>
  <si>
    <t>Angestellte
Gruppe A</t>
  </si>
  <si>
    <t>Angestellte
Gruppe B</t>
  </si>
  <si>
    <t>Angestellte
Gruppe C</t>
  </si>
  <si>
    <t>Angestellte
Gruppe D</t>
  </si>
  <si>
    <t>Personalkosten Angestellte</t>
  </si>
  <si>
    <t xml:space="preserve">Anteil Personal-kosten </t>
  </si>
  <si>
    <t>Gesamt:</t>
  </si>
  <si>
    <t>Gesamt Angestellte:</t>
  </si>
  <si>
    <t>Mitarbeiter
Arbeiter</t>
  </si>
  <si>
    <t>Arbeiter
Gruppe A</t>
  </si>
  <si>
    <t>Arbeiter
Gruppe B</t>
  </si>
  <si>
    <t>Arbeiter
Gruppe C</t>
  </si>
  <si>
    <t>Arbeiter
Gruppe D</t>
  </si>
  <si>
    <t>Personalkosten
Arbeiter</t>
  </si>
  <si>
    <t>Gesamt Arbeiter:</t>
  </si>
  <si>
    <t>Personalkostenstatistik Vormonat 20xx Habermann + Partner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</si>
</sst>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0000"/>
    <numFmt numFmtId="165" formatCode="_-* #,##0.00\ [$€-1]_-;\-* #,##0.00\ [$€-1]_-;_-* &quot;-&quot;??\ [$€-1]_-"/>
    <numFmt numFmtId="166" formatCode="#,##0.00\ &quot;€&quot;"/>
  </numFmts>
  <fonts count="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44" fontId="3" fillId="0" borderId="0" applyFont="0" applyFill="0" applyBorder="0" applyAlignment="0" applyProtection="0"/>
    <xf numFmtId="0" fontId="1" fillId="0" borderId="0"/>
    <xf numFmtId="0" fontId="5" fillId="0" borderId="0"/>
  </cellStyleXfs>
  <cellXfs count="39">
    <xf numFmtId="0" fontId="0" fillId="0" borderId="0" xfId="0"/>
    <xf numFmtId="164" fontId="2" fillId="0" borderId="0" xfId="2" applyNumberForma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3" fontId="2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164" fontId="1" fillId="0" borderId="0" xfId="2" applyNumberFormat="1" applyFont="1" applyAlignment="1">
      <alignment horizontal="left"/>
    </xf>
    <xf numFmtId="0" fontId="1" fillId="0" borderId="0" xfId="2" applyFont="1"/>
    <xf numFmtId="44" fontId="2" fillId="0" borderId="0" xfId="3" applyFont="1" applyBorder="1" applyAlignment="1"/>
    <xf numFmtId="44" fontId="2" fillId="0" borderId="0" xfId="3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/>
    <xf numFmtId="0" fontId="4" fillId="2" borderId="2" xfId="0" applyFont="1" applyFill="1" applyBorder="1" applyAlignment="1">
      <alignment horizontal="center" vertical="center"/>
    </xf>
    <xf numFmtId="166" fontId="1" fillId="0" borderId="2" xfId="3" applyNumberFormat="1" applyFont="1" applyBorder="1"/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1" fillId="0" borderId="2" xfId="4" applyBorder="1"/>
    <xf numFmtId="0" fontId="1" fillId="0" borderId="2" xfId="0" applyFont="1" applyBorder="1"/>
    <xf numFmtId="166" fontId="1" fillId="0" borderId="2" xfId="0" applyNumberFormat="1" applyFont="1" applyBorder="1"/>
    <xf numFmtId="2" fontId="1" fillId="0" borderId="2" xfId="0" applyNumberFormat="1" applyFont="1" applyBorder="1"/>
    <xf numFmtId="0" fontId="1" fillId="0" borderId="0" xfId="4"/>
    <xf numFmtId="0" fontId="4" fillId="2" borderId="2" xfId="4" applyFont="1" applyFill="1" applyBorder="1"/>
    <xf numFmtId="0" fontId="4" fillId="2" borderId="2" xfId="0" applyFont="1" applyFill="1" applyBorder="1"/>
    <xf numFmtId="166" fontId="4" fillId="2" borderId="2" xfId="0" applyNumberFormat="1" applyFont="1" applyFill="1" applyBorder="1"/>
    <xf numFmtId="166" fontId="1" fillId="0" borderId="0" xfId="0" applyNumberFormat="1" applyFont="1"/>
    <xf numFmtId="0" fontId="1" fillId="0" borderId="3" xfId="4" applyBorder="1"/>
    <xf numFmtId="0" fontId="1" fillId="0" borderId="3" xfId="0" applyFont="1" applyBorder="1"/>
    <xf numFmtId="166" fontId="1" fillId="0" borderId="3" xfId="3" applyNumberFormat="1" applyFont="1" applyBorder="1"/>
    <xf numFmtId="166" fontId="1" fillId="0" borderId="3" xfId="0" applyNumberFormat="1" applyFont="1" applyBorder="1"/>
    <xf numFmtId="2" fontId="1" fillId="0" borderId="3" xfId="0" applyNumberFormat="1" applyFont="1" applyBorder="1"/>
    <xf numFmtId="0" fontId="4" fillId="2" borderId="2" xfId="0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Euro" xfId="1" xr:uid="{00000000-0005-0000-0000-000000000000}"/>
    <cellStyle name="Standard" xfId="0" builtinId="0"/>
    <cellStyle name="Standard 2" xfId="2" xr:uid="{00000000-0005-0000-0000-000002000000}"/>
    <cellStyle name="Standard 2 2" xfId="4" xr:uid="{6DB0A425-F32A-4BAF-B4B4-7C6AC4AAC07A}"/>
    <cellStyle name="Standard 3" xfId="5" xr:uid="{0ED8174F-61C2-4B71-897B-CD199EF547FA}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workbookViewId="0">
      <selection activeCell="C22" sqref="C22"/>
    </sheetView>
  </sheetViews>
  <sheetFormatPr baseColWidth="10" defaultColWidth="11.42578125" defaultRowHeight="12.75" customHeight="1" x14ac:dyDescent="0.2"/>
  <cols>
    <col min="1" max="1" width="13.7109375" style="5" customWidth="1"/>
    <col min="2" max="2" width="11.42578125" style="4" customWidth="1"/>
    <col min="3" max="4" width="11.42578125" style="4"/>
    <col min="5" max="5" width="11.42578125" style="6"/>
    <col min="6" max="16384" width="11.42578125" style="4"/>
  </cols>
  <sheetData>
    <row r="1" spans="1:6" s="3" customFormat="1" ht="38.25" x14ac:dyDescent="0.2">
      <c r="A1" s="8" t="s">
        <v>7</v>
      </c>
      <c r="B1" s="15" t="s">
        <v>8</v>
      </c>
      <c r="C1" s="14" t="s">
        <v>33</v>
      </c>
      <c r="D1" s="14" t="s">
        <v>34</v>
      </c>
      <c r="E1" s="14" t="s">
        <v>35</v>
      </c>
      <c r="F1" s="14" t="s">
        <v>36</v>
      </c>
    </row>
    <row r="2" spans="1:6" ht="12.75" customHeight="1" x14ac:dyDescent="0.2">
      <c r="A2" s="9" t="s">
        <v>58</v>
      </c>
      <c r="B2" s="10" t="s">
        <v>43</v>
      </c>
      <c r="C2" s="4">
        <v>1</v>
      </c>
      <c r="D2" s="4">
        <v>0</v>
      </c>
      <c r="E2" s="4">
        <v>0</v>
      </c>
      <c r="F2" s="4">
        <v>0</v>
      </c>
    </row>
    <row r="3" spans="1:6" ht="12.75" customHeight="1" x14ac:dyDescent="0.2">
      <c r="A3" s="9" t="s">
        <v>59</v>
      </c>
      <c r="B3" s="10" t="s">
        <v>43</v>
      </c>
      <c r="C3" s="4">
        <v>0</v>
      </c>
      <c r="D3" s="4">
        <v>1</v>
      </c>
      <c r="E3" s="4">
        <v>0</v>
      </c>
      <c r="F3" s="4">
        <v>0</v>
      </c>
    </row>
    <row r="4" spans="1:6" ht="12.75" customHeight="1" x14ac:dyDescent="0.2">
      <c r="A4" s="9" t="s">
        <v>60</v>
      </c>
      <c r="B4" s="10" t="s">
        <v>43</v>
      </c>
      <c r="C4" s="4">
        <v>1</v>
      </c>
      <c r="D4" s="4">
        <v>0</v>
      </c>
      <c r="E4" s="4">
        <v>0</v>
      </c>
      <c r="F4" s="4">
        <v>0</v>
      </c>
    </row>
    <row r="5" spans="1:6" ht="12.75" customHeight="1" x14ac:dyDescent="0.2">
      <c r="A5" s="9" t="s">
        <v>61</v>
      </c>
      <c r="B5" s="10" t="s">
        <v>43</v>
      </c>
      <c r="C5" s="16">
        <v>0</v>
      </c>
      <c r="D5" s="4">
        <v>0</v>
      </c>
      <c r="E5" s="4">
        <v>1</v>
      </c>
      <c r="F5" s="4">
        <v>0</v>
      </c>
    </row>
    <row r="6" spans="1:6" ht="12.75" customHeight="1" x14ac:dyDescent="0.2">
      <c r="A6" s="9" t="s">
        <v>62</v>
      </c>
      <c r="B6" s="10" t="s">
        <v>43</v>
      </c>
      <c r="C6" s="16">
        <v>0</v>
      </c>
      <c r="D6" s="4">
        <v>0</v>
      </c>
      <c r="E6" s="4">
        <v>0</v>
      </c>
      <c r="F6" s="4">
        <v>1</v>
      </c>
    </row>
    <row r="7" spans="1:6" ht="12.75" customHeight="1" x14ac:dyDescent="0.2">
      <c r="A7" s="9" t="s">
        <v>63</v>
      </c>
      <c r="B7" s="10" t="s">
        <v>43</v>
      </c>
      <c r="C7" s="4">
        <v>1</v>
      </c>
      <c r="D7" s="4">
        <v>0</v>
      </c>
      <c r="E7" s="4">
        <v>0</v>
      </c>
      <c r="F7" s="4">
        <v>0</v>
      </c>
    </row>
    <row r="8" spans="1:6" ht="12.75" customHeight="1" x14ac:dyDescent="0.2">
      <c r="A8" s="9" t="s">
        <v>64</v>
      </c>
      <c r="B8" s="10" t="s">
        <v>43</v>
      </c>
      <c r="C8" s="4">
        <v>1</v>
      </c>
      <c r="D8" s="4">
        <v>0</v>
      </c>
      <c r="E8" s="4">
        <v>0</v>
      </c>
      <c r="F8" s="4">
        <v>0</v>
      </c>
    </row>
    <row r="9" spans="1:6" ht="12.75" customHeight="1" x14ac:dyDescent="0.2">
      <c r="A9" s="9" t="s">
        <v>65</v>
      </c>
      <c r="B9" s="10" t="s">
        <v>43</v>
      </c>
      <c r="C9" s="4">
        <v>1</v>
      </c>
      <c r="D9" s="4">
        <v>0</v>
      </c>
      <c r="E9" s="4">
        <v>0</v>
      </c>
      <c r="F9" s="4">
        <v>0</v>
      </c>
    </row>
    <row r="10" spans="1:6" ht="12.75" customHeight="1" x14ac:dyDescent="0.2">
      <c r="A10" s="9" t="s">
        <v>68</v>
      </c>
      <c r="B10" s="10" t="s">
        <v>43</v>
      </c>
      <c r="C10" s="4">
        <v>1</v>
      </c>
      <c r="D10" s="4">
        <v>0</v>
      </c>
      <c r="E10" s="4">
        <v>0</v>
      </c>
      <c r="F10" s="4">
        <v>0</v>
      </c>
    </row>
    <row r="11" spans="1:6" ht="12.75" customHeight="1" x14ac:dyDescent="0.2">
      <c r="A11" s="9" t="s">
        <v>66</v>
      </c>
      <c r="B11" s="10" t="s">
        <v>39</v>
      </c>
      <c r="C11" s="4">
        <v>1</v>
      </c>
      <c r="D11" s="4">
        <v>0</v>
      </c>
      <c r="E11" s="4">
        <v>0</v>
      </c>
      <c r="F11" s="4">
        <v>0</v>
      </c>
    </row>
    <row r="12" spans="1:6" ht="12.75" customHeight="1" x14ac:dyDescent="0.2">
      <c r="A12" s="9" t="s">
        <v>69</v>
      </c>
      <c r="B12" s="10" t="s">
        <v>39</v>
      </c>
      <c r="C12" s="4">
        <v>0</v>
      </c>
      <c r="D12" s="4">
        <v>1</v>
      </c>
      <c r="E12" s="4">
        <v>0</v>
      </c>
      <c r="F12" s="4">
        <v>0</v>
      </c>
    </row>
    <row r="13" spans="1:6" ht="12.75" customHeight="1" x14ac:dyDescent="0.2">
      <c r="A13" s="9" t="s">
        <v>70</v>
      </c>
      <c r="B13" s="10" t="s">
        <v>5</v>
      </c>
      <c r="C13" s="4">
        <v>0</v>
      </c>
      <c r="D13" s="16">
        <v>0</v>
      </c>
      <c r="E13" s="4">
        <v>0</v>
      </c>
      <c r="F13" s="4">
        <v>1</v>
      </c>
    </row>
    <row r="14" spans="1:6" ht="12.75" customHeight="1" x14ac:dyDescent="0.2">
      <c r="A14" s="9" t="s">
        <v>71</v>
      </c>
      <c r="B14" s="10" t="s">
        <v>6</v>
      </c>
      <c r="C14" s="4">
        <v>0</v>
      </c>
      <c r="D14" s="4">
        <v>1</v>
      </c>
      <c r="E14" s="4">
        <v>0</v>
      </c>
      <c r="F14" s="4">
        <v>0</v>
      </c>
    </row>
    <row r="15" spans="1:6" ht="12.75" customHeight="1" x14ac:dyDescent="0.2">
      <c r="A15" s="9" t="s">
        <v>72</v>
      </c>
      <c r="B15" s="10" t="s">
        <v>43</v>
      </c>
      <c r="C15" s="4">
        <v>0</v>
      </c>
      <c r="D15" s="4">
        <v>1</v>
      </c>
      <c r="E15" s="4">
        <v>0</v>
      </c>
      <c r="F15" s="4">
        <v>0</v>
      </c>
    </row>
    <row r="16" spans="1:6" ht="12.75" customHeight="1" x14ac:dyDescent="0.2">
      <c r="A16" s="9" t="s">
        <v>73</v>
      </c>
      <c r="B16" s="10" t="s">
        <v>43</v>
      </c>
      <c r="C16" s="4">
        <v>0</v>
      </c>
      <c r="D16" s="4">
        <v>1</v>
      </c>
      <c r="E16" s="4">
        <v>0</v>
      </c>
      <c r="F16" s="4">
        <v>0</v>
      </c>
    </row>
    <row r="17" spans="1:6" ht="12.75" customHeight="1" x14ac:dyDescent="0.2">
      <c r="A17" s="9" t="s">
        <v>67</v>
      </c>
      <c r="B17" s="10" t="s">
        <v>43</v>
      </c>
      <c r="C17" s="4">
        <v>0</v>
      </c>
      <c r="D17" s="4">
        <v>0</v>
      </c>
      <c r="E17" s="4">
        <v>1</v>
      </c>
      <c r="F17" s="4">
        <v>0</v>
      </c>
    </row>
    <row r="18" spans="1:6" ht="12.75" customHeight="1" x14ac:dyDescent="0.2">
      <c r="A18" s="9" t="s">
        <v>74</v>
      </c>
      <c r="B18" s="10" t="s">
        <v>43</v>
      </c>
      <c r="C18" s="4">
        <v>0</v>
      </c>
      <c r="D18" s="4">
        <v>0</v>
      </c>
      <c r="E18" s="4">
        <v>1</v>
      </c>
      <c r="F18" s="4">
        <v>0</v>
      </c>
    </row>
    <row r="19" spans="1:6" ht="12.75" customHeight="1" x14ac:dyDescent="0.2">
      <c r="A19" s="9" t="s">
        <v>75</v>
      </c>
      <c r="B19" s="10" t="s">
        <v>5</v>
      </c>
      <c r="C19" s="4">
        <v>0</v>
      </c>
      <c r="D19" s="4">
        <v>1</v>
      </c>
      <c r="E19" s="4">
        <v>0</v>
      </c>
      <c r="F19" s="4">
        <v>0</v>
      </c>
    </row>
    <row r="20" spans="1:6" ht="12.75" customHeight="1" x14ac:dyDescent="0.2">
      <c r="A20" s="9" t="s">
        <v>76</v>
      </c>
      <c r="B20" s="10" t="s">
        <v>43</v>
      </c>
      <c r="C20" s="4">
        <v>0</v>
      </c>
      <c r="D20" s="4">
        <v>0</v>
      </c>
      <c r="E20" s="4">
        <v>0</v>
      </c>
      <c r="F20" s="4">
        <v>1</v>
      </c>
    </row>
    <row r="21" spans="1:6" ht="12.75" customHeight="1" x14ac:dyDescent="0.2">
      <c r="A21" s="9" t="s">
        <v>77</v>
      </c>
      <c r="B21" s="10" t="s">
        <v>6</v>
      </c>
      <c r="C21" s="4">
        <v>1</v>
      </c>
      <c r="D21" s="4">
        <v>0</v>
      </c>
      <c r="E21" s="4">
        <v>0</v>
      </c>
      <c r="F21" s="4">
        <v>0</v>
      </c>
    </row>
    <row r="22" spans="1:6" ht="12.75" customHeight="1" x14ac:dyDescent="0.2">
      <c r="A22" s="9" t="s">
        <v>78</v>
      </c>
      <c r="B22" s="10" t="s">
        <v>5</v>
      </c>
      <c r="C22" s="4">
        <v>1</v>
      </c>
      <c r="D22" s="4">
        <v>0</v>
      </c>
      <c r="E22" s="4">
        <v>0</v>
      </c>
      <c r="F22" s="4">
        <v>0</v>
      </c>
    </row>
    <row r="23" spans="1:6" ht="12.75" customHeight="1" x14ac:dyDescent="0.2">
      <c r="A23" s="17" t="s">
        <v>81</v>
      </c>
      <c r="B23" s="10" t="s">
        <v>43</v>
      </c>
      <c r="C23" s="16">
        <v>1</v>
      </c>
      <c r="D23" s="16">
        <v>0</v>
      </c>
      <c r="E23" s="18">
        <v>0</v>
      </c>
      <c r="F23" s="16">
        <v>0</v>
      </c>
    </row>
    <row r="24" spans="1:6" ht="12.75" customHeight="1" x14ac:dyDescent="0.2">
      <c r="A24" s="17" t="s">
        <v>82</v>
      </c>
      <c r="B24" s="10" t="s">
        <v>43</v>
      </c>
      <c r="C24" s="16">
        <v>0</v>
      </c>
      <c r="D24" s="16">
        <v>1</v>
      </c>
      <c r="E24" s="18">
        <v>0</v>
      </c>
      <c r="F24" s="16">
        <v>0</v>
      </c>
    </row>
  </sheetData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62"/>
  <sheetViews>
    <sheetView workbookViewId="0">
      <selection activeCell="H26" sqref="H26"/>
    </sheetView>
  </sheetViews>
  <sheetFormatPr baseColWidth="10" defaultColWidth="11.42578125" defaultRowHeight="12.75" x14ac:dyDescent="0.2"/>
  <cols>
    <col min="1" max="1" width="13.7109375" style="5" customWidth="1"/>
    <col min="2" max="3" width="11.42578125" style="4" customWidth="1"/>
    <col min="4" max="4" width="11.42578125" style="6" customWidth="1"/>
    <col min="5" max="16384" width="11.42578125" style="4"/>
  </cols>
  <sheetData>
    <row r="1" spans="1:4" s="3" customFormat="1" ht="39.950000000000003" customHeight="1" x14ac:dyDescent="0.2">
      <c r="A1" s="8" t="s">
        <v>11</v>
      </c>
      <c r="B1" s="13" t="s">
        <v>24</v>
      </c>
      <c r="C1" s="7" t="s">
        <v>79</v>
      </c>
      <c r="D1" s="7" t="s">
        <v>80</v>
      </c>
    </row>
    <row r="2" spans="1:4" ht="12.75" customHeight="1" x14ac:dyDescent="0.2">
      <c r="A2" s="9" t="s">
        <v>12</v>
      </c>
      <c r="B2" s="10" t="s">
        <v>20</v>
      </c>
      <c r="C2" s="4">
        <v>384</v>
      </c>
      <c r="D2" s="4">
        <v>145</v>
      </c>
    </row>
    <row r="3" spans="1:4" ht="12.75" customHeight="1" x14ac:dyDescent="0.2">
      <c r="A3" s="9" t="s">
        <v>13</v>
      </c>
      <c r="B3" s="10" t="s">
        <v>21</v>
      </c>
      <c r="C3" s="4">
        <v>394</v>
      </c>
      <c r="D3" s="4">
        <v>102</v>
      </c>
    </row>
    <row r="4" spans="1:4" ht="12.75" customHeight="1" x14ac:dyDescent="0.2">
      <c r="A4" s="9" t="s">
        <v>14</v>
      </c>
      <c r="B4" s="10" t="s">
        <v>22</v>
      </c>
      <c r="C4" s="4">
        <v>403</v>
      </c>
      <c r="D4" s="4">
        <v>87</v>
      </c>
    </row>
    <row r="5" spans="1:4" ht="12.75" customHeight="1" x14ac:dyDescent="0.2">
      <c r="A5" s="9" t="s">
        <v>15</v>
      </c>
      <c r="B5" s="10" t="s">
        <v>22</v>
      </c>
      <c r="C5" s="4">
        <v>426</v>
      </c>
      <c r="D5" s="4">
        <v>135</v>
      </c>
    </row>
    <row r="6" spans="1:4" ht="12.75" customHeight="1" x14ac:dyDescent="0.2">
      <c r="A6" s="9" t="s">
        <v>16</v>
      </c>
      <c r="B6" s="10" t="s">
        <v>23</v>
      </c>
      <c r="C6" s="4">
        <v>429</v>
      </c>
      <c r="D6" s="4">
        <v>147</v>
      </c>
    </row>
    <row r="7" spans="1:4" ht="12.75" customHeight="1" x14ac:dyDescent="0.2">
      <c r="A7" s="9" t="s">
        <v>17</v>
      </c>
      <c r="B7" s="10" t="s">
        <v>22</v>
      </c>
      <c r="C7" s="4">
        <v>329</v>
      </c>
      <c r="D7" s="4">
        <v>114</v>
      </c>
    </row>
    <row r="8" spans="1:4" ht="12.75" customHeight="1" x14ac:dyDescent="0.2">
      <c r="A8" s="9" t="s">
        <v>30</v>
      </c>
      <c r="B8" s="10" t="s">
        <v>20</v>
      </c>
      <c r="C8" s="4">
        <v>357</v>
      </c>
      <c r="D8" s="4">
        <v>104</v>
      </c>
    </row>
    <row r="9" spans="1:4" ht="12.75" customHeight="1" x14ac:dyDescent="0.2">
      <c r="A9" s="9" t="s">
        <v>18</v>
      </c>
      <c r="B9" s="10" t="s">
        <v>21</v>
      </c>
      <c r="C9" s="4">
        <v>418</v>
      </c>
      <c r="D9" s="4">
        <v>152</v>
      </c>
    </row>
    <row r="10" spans="1:4" ht="12.75" customHeight="1" x14ac:dyDescent="0.2">
      <c r="A10" s="9" t="s">
        <v>3</v>
      </c>
      <c r="B10" s="10" t="s">
        <v>22</v>
      </c>
      <c r="C10" s="4">
        <v>318</v>
      </c>
      <c r="D10" s="4">
        <v>117</v>
      </c>
    </row>
    <row r="11" spans="1:4" ht="12.75" customHeight="1" x14ac:dyDescent="0.2">
      <c r="A11" s="9" t="s">
        <v>19</v>
      </c>
      <c r="B11" s="10" t="s">
        <v>20</v>
      </c>
      <c r="C11" s="4">
        <v>404</v>
      </c>
      <c r="D11" s="4">
        <v>154</v>
      </c>
    </row>
    <row r="12" spans="1:4" ht="12.75" customHeight="1" x14ac:dyDescent="0.2">
      <c r="A12" s="9" t="s">
        <v>25</v>
      </c>
      <c r="B12" s="10" t="s">
        <v>22</v>
      </c>
      <c r="C12" s="4">
        <v>368</v>
      </c>
      <c r="D12" s="4">
        <v>98</v>
      </c>
    </row>
    <row r="13" spans="1:4" ht="12.75" customHeight="1" x14ac:dyDescent="0.2">
      <c r="A13" s="9" t="s">
        <v>2</v>
      </c>
      <c r="B13" s="10" t="s">
        <v>20</v>
      </c>
      <c r="C13" s="4">
        <v>380</v>
      </c>
      <c r="D13" s="4">
        <v>95</v>
      </c>
    </row>
    <row r="14" spans="1:4" ht="12.75" customHeight="1" x14ac:dyDescent="0.2">
      <c r="A14" s="9" t="s">
        <v>26</v>
      </c>
      <c r="B14" s="10" t="s">
        <v>20</v>
      </c>
      <c r="C14" s="4">
        <v>415</v>
      </c>
      <c r="D14" s="4">
        <v>139</v>
      </c>
    </row>
    <row r="15" spans="1:4" ht="12.75" customHeight="1" x14ac:dyDescent="0.2">
      <c r="A15" s="9" t="s">
        <v>4</v>
      </c>
      <c r="B15" s="10" t="s">
        <v>21</v>
      </c>
      <c r="C15" s="4">
        <v>324</v>
      </c>
      <c r="D15" s="4">
        <v>107</v>
      </c>
    </row>
    <row r="16" spans="1:4" ht="12.75" customHeight="1" x14ac:dyDescent="0.2">
      <c r="A16" s="9" t="s">
        <v>0</v>
      </c>
      <c r="B16" s="10" t="s">
        <v>23</v>
      </c>
      <c r="C16" s="4">
        <v>310</v>
      </c>
      <c r="D16" s="4">
        <v>118</v>
      </c>
    </row>
    <row r="17" spans="1:4" ht="12.75" customHeight="1" x14ac:dyDescent="0.2">
      <c r="A17" s="9" t="s">
        <v>28</v>
      </c>
      <c r="B17" s="10" t="s">
        <v>23</v>
      </c>
      <c r="C17" s="4">
        <v>419</v>
      </c>
      <c r="D17" s="4">
        <v>121</v>
      </c>
    </row>
    <row r="18" spans="1:4" ht="12.75" customHeight="1" x14ac:dyDescent="0.2">
      <c r="A18" s="9" t="s">
        <v>29</v>
      </c>
      <c r="B18" s="10" t="s">
        <v>21</v>
      </c>
      <c r="C18" s="4">
        <v>341</v>
      </c>
      <c r="D18" s="4">
        <v>121</v>
      </c>
    </row>
    <row r="19" spans="1:4" ht="12.75" customHeight="1" x14ac:dyDescent="0.2">
      <c r="A19" s="9" t="s">
        <v>32</v>
      </c>
      <c r="B19" s="10" t="s">
        <v>21</v>
      </c>
      <c r="C19" s="4">
        <v>421</v>
      </c>
      <c r="D19" s="4">
        <v>121</v>
      </c>
    </row>
    <row r="20" spans="1:4" ht="12.75" customHeight="1" x14ac:dyDescent="0.2">
      <c r="A20" s="9" t="s">
        <v>1</v>
      </c>
      <c r="B20" s="10" t="s">
        <v>20</v>
      </c>
      <c r="C20" s="4">
        <v>426</v>
      </c>
      <c r="D20" s="4">
        <v>105</v>
      </c>
    </row>
    <row r="21" spans="1:4" ht="12.75" customHeight="1" x14ac:dyDescent="0.2">
      <c r="A21" s="9" t="s">
        <v>31</v>
      </c>
      <c r="B21" s="10" t="s">
        <v>22</v>
      </c>
      <c r="C21" s="4">
        <v>365</v>
      </c>
      <c r="D21" s="4">
        <v>108</v>
      </c>
    </row>
    <row r="22" spans="1:4" ht="12.75" customHeight="1" x14ac:dyDescent="0.2">
      <c r="A22" s="9" t="s">
        <v>27</v>
      </c>
      <c r="B22" s="10" t="s">
        <v>20</v>
      </c>
      <c r="C22" s="4">
        <v>352</v>
      </c>
      <c r="D22" s="4">
        <v>98</v>
      </c>
    </row>
    <row r="23" spans="1:4" ht="12.75" customHeight="1" x14ac:dyDescent="0.2"/>
    <row r="24" spans="1:4" ht="12.75" customHeight="1" x14ac:dyDescent="0.2"/>
    <row r="25" spans="1:4" ht="12.75" customHeight="1" x14ac:dyDescent="0.2"/>
    <row r="26" spans="1:4" ht="12.75" customHeight="1" x14ac:dyDescent="0.2"/>
    <row r="27" spans="1:4" ht="12.75" customHeight="1" x14ac:dyDescent="0.2"/>
    <row r="28" spans="1:4" ht="12.75" customHeight="1" x14ac:dyDescent="0.2"/>
    <row r="29" spans="1:4" ht="12.75" customHeight="1" x14ac:dyDescent="0.2"/>
    <row r="30" spans="1:4" ht="12.75" customHeight="1" x14ac:dyDescent="0.2"/>
    <row r="31" spans="1:4" ht="12.75" customHeight="1" x14ac:dyDescent="0.2"/>
    <row r="32" spans="1: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</sheetData>
  <phoneticPr fontId="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workbookViewId="0">
      <selection activeCell="B17" sqref="B17"/>
    </sheetView>
  </sheetViews>
  <sheetFormatPr baseColWidth="10" defaultColWidth="11.42578125" defaultRowHeight="12.75" customHeight="1" x14ac:dyDescent="0.2"/>
  <cols>
    <col min="1" max="1" width="13.7109375" style="5" customWidth="1"/>
    <col min="2" max="2" width="11.42578125" style="5" customWidth="1"/>
    <col min="3" max="4" width="11.42578125" style="4" customWidth="1"/>
    <col min="5" max="16384" width="11.42578125" style="4"/>
  </cols>
  <sheetData>
    <row r="1" spans="1:5" s="3" customFormat="1" ht="42" customHeight="1" x14ac:dyDescent="0.2">
      <c r="A1" s="8" t="s">
        <v>11</v>
      </c>
      <c r="B1" s="13" t="s">
        <v>24</v>
      </c>
      <c r="C1" s="7" t="s">
        <v>9</v>
      </c>
      <c r="D1" s="7" t="s">
        <v>10</v>
      </c>
      <c r="E1" s="2"/>
    </row>
    <row r="2" spans="1:5" ht="12.75" customHeight="1" x14ac:dyDescent="0.2">
      <c r="A2" s="9" t="s">
        <v>12</v>
      </c>
      <c r="B2" s="10" t="s">
        <v>20</v>
      </c>
      <c r="C2" s="11">
        <v>8</v>
      </c>
      <c r="D2" s="11">
        <v>12</v>
      </c>
    </row>
    <row r="3" spans="1:5" ht="12.75" customHeight="1" x14ac:dyDescent="0.2">
      <c r="A3" s="9" t="s">
        <v>13</v>
      </c>
      <c r="B3" s="10" t="s">
        <v>21</v>
      </c>
      <c r="C3" s="11">
        <v>6.6</v>
      </c>
      <c r="D3" s="11">
        <v>8.58</v>
      </c>
    </row>
    <row r="4" spans="1:5" ht="12.75" customHeight="1" x14ac:dyDescent="0.2">
      <c r="A4" s="9" t="s">
        <v>14</v>
      </c>
      <c r="B4" s="10" t="s">
        <v>22</v>
      </c>
      <c r="C4" s="11">
        <v>8.8000000000000007</v>
      </c>
      <c r="D4" s="11">
        <v>12.76</v>
      </c>
    </row>
    <row r="5" spans="1:5" ht="12.75" customHeight="1" x14ac:dyDescent="0.2">
      <c r="A5" s="9" t="s">
        <v>15</v>
      </c>
      <c r="B5" s="10" t="s">
        <v>22</v>
      </c>
      <c r="C5" s="11">
        <v>5.8</v>
      </c>
      <c r="D5" s="11">
        <v>8.99</v>
      </c>
    </row>
    <row r="6" spans="1:5" ht="12.75" customHeight="1" x14ac:dyDescent="0.2">
      <c r="A6" s="9" t="s">
        <v>16</v>
      </c>
      <c r="B6" s="10" t="s">
        <v>23</v>
      </c>
      <c r="C6" s="11">
        <v>7.5</v>
      </c>
      <c r="D6" s="11">
        <v>12</v>
      </c>
    </row>
    <row r="7" spans="1:5" ht="12.75" customHeight="1" x14ac:dyDescent="0.2">
      <c r="A7" s="9" t="s">
        <v>17</v>
      </c>
      <c r="B7" s="10" t="s">
        <v>22</v>
      </c>
      <c r="C7" s="11">
        <v>6</v>
      </c>
      <c r="D7" s="11">
        <v>8.1</v>
      </c>
    </row>
    <row r="8" spans="1:5" ht="12.75" customHeight="1" x14ac:dyDescent="0.2">
      <c r="A8" s="9" t="s">
        <v>30</v>
      </c>
      <c r="B8" s="10" t="s">
        <v>20</v>
      </c>
      <c r="C8" s="11">
        <v>6.5</v>
      </c>
      <c r="D8" s="11">
        <v>9.1</v>
      </c>
    </row>
    <row r="9" spans="1:5" ht="12.75" customHeight="1" x14ac:dyDescent="0.2">
      <c r="A9" s="9" t="s">
        <v>18</v>
      </c>
      <c r="B9" s="10" t="s">
        <v>21</v>
      </c>
      <c r="C9" s="11">
        <v>7</v>
      </c>
      <c r="D9" s="11">
        <v>10.5</v>
      </c>
    </row>
    <row r="10" spans="1:5" ht="12.75" customHeight="1" x14ac:dyDescent="0.2">
      <c r="A10" s="9" t="s">
        <v>3</v>
      </c>
      <c r="B10" s="10" t="s">
        <v>22</v>
      </c>
      <c r="C10" s="11">
        <v>5.8</v>
      </c>
      <c r="D10" s="11">
        <v>7.54</v>
      </c>
    </row>
    <row r="11" spans="1:5" ht="12.75" customHeight="1" x14ac:dyDescent="0.2">
      <c r="A11" s="9" t="s">
        <v>19</v>
      </c>
      <c r="B11" s="10" t="s">
        <v>20</v>
      </c>
      <c r="C11" s="11">
        <v>7.2</v>
      </c>
      <c r="D11" s="11">
        <v>9</v>
      </c>
    </row>
    <row r="12" spans="1:5" ht="12.75" customHeight="1" x14ac:dyDescent="0.2">
      <c r="A12" s="9" t="s">
        <v>25</v>
      </c>
      <c r="B12" s="10" t="s">
        <v>22</v>
      </c>
      <c r="C12" s="11">
        <v>5.2</v>
      </c>
      <c r="D12" s="11">
        <v>7.8</v>
      </c>
    </row>
    <row r="13" spans="1:5" ht="12.75" customHeight="1" x14ac:dyDescent="0.2">
      <c r="A13" s="9" t="s">
        <v>2</v>
      </c>
      <c r="B13" s="10" t="s">
        <v>20</v>
      </c>
      <c r="C13" s="11">
        <v>5.4</v>
      </c>
      <c r="D13" s="11">
        <v>6.75</v>
      </c>
    </row>
    <row r="14" spans="1:5" ht="12.75" customHeight="1" x14ac:dyDescent="0.2">
      <c r="A14" s="9" t="s">
        <v>26</v>
      </c>
      <c r="B14" s="10" t="s">
        <v>20</v>
      </c>
      <c r="C14" s="11">
        <v>6.8</v>
      </c>
      <c r="D14" s="11">
        <v>10.88</v>
      </c>
    </row>
    <row r="15" spans="1:5" ht="12.75" customHeight="1" x14ac:dyDescent="0.2">
      <c r="A15" s="9" t="s">
        <v>4</v>
      </c>
      <c r="B15" s="10" t="s">
        <v>21</v>
      </c>
      <c r="C15" s="11">
        <v>7.3</v>
      </c>
      <c r="D15" s="11">
        <v>10.220000000000001</v>
      </c>
    </row>
    <row r="16" spans="1:5" ht="12.75" customHeight="1" x14ac:dyDescent="0.2">
      <c r="A16" s="9" t="s">
        <v>0</v>
      </c>
      <c r="B16" s="10" t="s">
        <v>23</v>
      </c>
      <c r="C16" s="11">
        <v>5.8</v>
      </c>
      <c r="D16" s="11">
        <v>6.84</v>
      </c>
    </row>
    <row r="17" spans="1:4" ht="12.75" customHeight="1" x14ac:dyDescent="0.2">
      <c r="A17" s="9" t="s">
        <v>28</v>
      </c>
      <c r="B17" s="10" t="s">
        <v>23</v>
      </c>
      <c r="C17" s="11">
        <v>8.1999999999999993</v>
      </c>
      <c r="D17" s="11">
        <v>9.94</v>
      </c>
    </row>
    <row r="18" spans="1:4" ht="12.75" customHeight="1" x14ac:dyDescent="0.2">
      <c r="A18" s="9" t="s">
        <v>29</v>
      </c>
      <c r="B18" s="10" t="s">
        <v>21</v>
      </c>
      <c r="C18" s="11">
        <v>6.2</v>
      </c>
      <c r="D18" s="11">
        <v>8.99</v>
      </c>
    </row>
    <row r="19" spans="1:4" ht="12.75" customHeight="1" x14ac:dyDescent="0.2">
      <c r="A19" s="9" t="s">
        <v>32</v>
      </c>
      <c r="B19" s="10" t="s">
        <v>21</v>
      </c>
      <c r="C19" s="11">
        <v>7.2</v>
      </c>
      <c r="D19" s="12">
        <v>10.199999999999999</v>
      </c>
    </row>
    <row r="20" spans="1:4" ht="12.75" customHeight="1" x14ac:dyDescent="0.2">
      <c r="A20" s="9" t="s">
        <v>1</v>
      </c>
      <c r="B20" s="10" t="s">
        <v>20</v>
      </c>
      <c r="C20" s="11">
        <v>8.3000000000000007</v>
      </c>
      <c r="D20" s="12">
        <v>9.4</v>
      </c>
    </row>
    <row r="21" spans="1:4" ht="12.75" customHeight="1" x14ac:dyDescent="0.2">
      <c r="A21" s="9" t="s">
        <v>31</v>
      </c>
      <c r="B21" s="10" t="s">
        <v>22</v>
      </c>
      <c r="C21" s="11">
        <v>7.7</v>
      </c>
      <c r="D21" s="12">
        <v>10.9</v>
      </c>
    </row>
    <row r="22" spans="1:4" ht="12.75" customHeight="1" x14ac:dyDescent="0.2">
      <c r="A22" s="9" t="s">
        <v>27</v>
      </c>
      <c r="B22" s="10" t="s">
        <v>20</v>
      </c>
      <c r="C22" s="11">
        <v>8.4</v>
      </c>
      <c r="D22" s="12">
        <v>10.7</v>
      </c>
    </row>
  </sheetData>
  <phoneticPr fontId="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2"/>
  <sheetViews>
    <sheetView workbookViewId="0">
      <selection activeCell="K9" sqref="K9"/>
    </sheetView>
  </sheetViews>
  <sheetFormatPr baseColWidth="10" defaultColWidth="11.42578125" defaultRowHeight="12.75" customHeight="1" x14ac:dyDescent="0.2"/>
  <cols>
    <col min="1" max="1" width="13.7109375" style="5" customWidth="1"/>
    <col min="2" max="2" width="11.42578125" style="4" customWidth="1"/>
    <col min="3" max="4" width="11.42578125" style="4"/>
    <col min="5" max="5" width="11.42578125" style="6"/>
    <col min="6" max="16384" width="11.42578125" style="4"/>
  </cols>
  <sheetData>
    <row r="1" spans="1:6" s="3" customFormat="1" ht="38.25" x14ac:dyDescent="0.2">
      <c r="A1" s="8" t="s">
        <v>7</v>
      </c>
      <c r="B1" s="15" t="s">
        <v>8</v>
      </c>
      <c r="C1" s="14" t="s">
        <v>33</v>
      </c>
      <c r="D1" s="14" t="s">
        <v>34</v>
      </c>
      <c r="E1" s="14" t="s">
        <v>35</v>
      </c>
      <c r="F1" s="14" t="s">
        <v>36</v>
      </c>
    </row>
    <row r="2" spans="1:6" ht="12.75" customHeight="1" x14ac:dyDescent="0.2">
      <c r="A2" s="9" t="s">
        <v>37</v>
      </c>
      <c r="B2" s="10" t="s">
        <v>5</v>
      </c>
      <c r="C2" s="4">
        <v>1</v>
      </c>
      <c r="D2" s="4">
        <v>0</v>
      </c>
      <c r="E2" s="4">
        <v>0</v>
      </c>
      <c r="F2" s="4">
        <v>0</v>
      </c>
    </row>
    <row r="3" spans="1:6" ht="12.75" customHeight="1" x14ac:dyDescent="0.2">
      <c r="A3" s="9" t="s">
        <v>37</v>
      </c>
      <c r="B3" s="10" t="s">
        <v>6</v>
      </c>
      <c r="C3" s="4">
        <v>0</v>
      </c>
      <c r="D3" s="4">
        <v>1</v>
      </c>
      <c r="E3" s="4">
        <v>0</v>
      </c>
      <c r="F3" s="4">
        <v>0</v>
      </c>
    </row>
    <row r="4" spans="1:6" ht="12.75" customHeight="1" x14ac:dyDescent="0.2">
      <c r="A4" s="9" t="s">
        <v>38</v>
      </c>
      <c r="B4" s="10" t="s">
        <v>39</v>
      </c>
      <c r="C4" s="4">
        <v>1</v>
      </c>
      <c r="D4" s="4">
        <v>0</v>
      </c>
      <c r="E4" s="4">
        <v>0</v>
      </c>
      <c r="F4" s="4">
        <v>0</v>
      </c>
    </row>
    <row r="5" spans="1:6" ht="12.75" customHeight="1" x14ac:dyDescent="0.2">
      <c r="A5" s="9" t="s">
        <v>40</v>
      </c>
      <c r="B5" s="10" t="s">
        <v>5</v>
      </c>
      <c r="C5" s="16">
        <v>0</v>
      </c>
      <c r="D5" s="4">
        <v>0</v>
      </c>
      <c r="E5" s="4">
        <v>1</v>
      </c>
      <c r="F5" s="4">
        <v>0</v>
      </c>
    </row>
    <row r="6" spans="1:6" ht="12.75" customHeight="1" x14ac:dyDescent="0.2">
      <c r="A6" s="9" t="s">
        <v>41</v>
      </c>
      <c r="B6" s="10" t="s">
        <v>6</v>
      </c>
      <c r="C6" s="4">
        <v>0</v>
      </c>
      <c r="D6" s="4">
        <v>0</v>
      </c>
      <c r="E6" s="4">
        <v>0</v>
      </c>
      <c r="F6" s="4">
        <v>1</v>
      </c>
    </row>
    <row r="7" spans="1:6" ht="12.75" customHeight="1" x14ac:dyDescent="0.2">
      <c r="A7" s="9" t="s">
        <v>42</v>
      </c>
      <c r="B7" s="10" t="s">
        <v>43</v>
      </c>
      <c r="C7" s="4">
        <v>0</v>
      </c>
      <c r="D7" s="4">
        <v>1</v>
      </c>
      <c r="E7" s="4">
        <v>0</v>
      </c>
      <c r="F7" s="4">
        <v>0</v>
      </c>
    </row>
    <row r="8" spans="1:6" ht="12.75" customHeight="1" x14ac:dyDescent="0.2">
      <c r="A8" s="9" t="s">
        <v>44</v>
      </c>
      <c r="B8" s="10" t="s">
        <v>6</v>
      </c>
      <c r="C8" s="4">
        <v>0</v>
      </c>
      <c r="D8" s="4">
        <v>1</v>
      </c>
      <c r="E8" s="4">
        <v>0</v>
      </c>
      <c r="F8" s="4">
        <v>0</v>
      </c>
    </row>
    <row r="9" spans="1:6" ht="12.75" customHeight="1" x14ac:dyDescent="0.2">
      <c r="A9" s="9" t="s">
        <v>45</v>
      </c>
      <c r="B9" s="10" t="s">
        <v>43</v>
      </c>
      <c r="C9" s="4">
        <v>0</v>
      </c>
      <c r="D9" s="4">
        <v>0</v>
      </c>
      <c r="E9" s="4">
        <v>0</v>
      </c>
      <c r="F9" s="4">
        <v>1</v>
      </c>
    </row>
    <row r="10" spans="1:6" ht="12.75" customHeight="1" x14ac:dyDescent="0.2">
      <c r="A10" s="9" t="s">
        <v>46</v>
      </c>
      <c r="B10" s="10" t="s">
        <v>6</v>
      </c>
      <c r="C10" s="4">
        <v>1</v>
      </c>
      <c r="D10" s="4">
        <v>0</v>
      </c>
      <c r="E10" s="4">
        <v>0</v>
      </c>
      <c r="F10" s="4">
        <v>0</v>
      </c>
    </row>
    <row r="11" spans="1:6" ht="12.75" customHeight="1" x14ac:dyDescent="0.2">
      <c r="A11" s="9" t="s">
        <v>47</v>
      </c>
      <c r="B11" s="10" t="s">
        <v>39</v>
      </c>
      <c r="C11" s="4">
        <v>0</v>
      </c>
      <c r="D11" s="4">
        <v>0</v>
      </c>
      <c r="E11" s="4">
        <v>1</v>
      </c>
      <c r="F11" s="4">
        <v>0</v>
      </c>
    </row>
    <row r="12" spans="1:6" ht="12.75" customHeight="1" x14ac:dyDescent="0.2">
      <c r="A12" s="9" t="s">
        <v>48</v>
      </c>
      <c r="B12" s="10" t="s">
        <v>5</v>
      </c>
      <c r="C12" s="4">
        <v>0</v>
      </c>
      <c r="D12" s="4">
        <v>1</v>
      </c>
      <c r="E12" s="4">
        <v>0</v>
      </c>
      <c r="F12" s="4">
        <v>0</v>
      </c>
    </row>
    <row r="13" spans="1:6" ht="12.75" customHeight="1" x14ac:dyDescent="0.2">
      <c r="A13" s="9" t="s">
        <v>49</v>
      </c>
      <c r="B13" s="10" t="s">
        <v>39</v>
      </c>
      <c r="C13" s="4">
        <v>0</v>
      </c>
      <c r="D13" s="4">
        <v>0</v>
      </c>
      <c r="E13" s="4">
        <v>0</v>
      </c>
      <c r="F13" s="4">
        <v>1</v>
      </c>
    </row>
    <row r="14" spans="1:6" ht="12.75" customHeight="1" x14ac:dyDescent="0.2">
      <c r="A14" s="9" t="s">
        <v>50</v>
      </c>
      <c r="B14" s="10" t="s">
        <v>6</v>
      </c>
      <c r="C14" s="4">
        <v>0</v>
      </c>
      <c r="D14" s="4">
        <v>0</v>
      </c>
      <c r="E14" s="4">
        <v>1</v>
      </c>
      <c r="F14" s="4">
        <v>0</v>
      </c>
    </row>
    <row r="15" spans="1:6" ht="12.75" customHeight="1" x14ac:dyDescent="0.2">
      <c r="A15" s="9" t="s">
        <v>51</v>
      </c>
      <c r="B15" s="10" t="s">
        <v>43</v>
      </c>
      <c r="C15" s="4">
        <v>0</v>
      </c>
      <c r="D15" s="4">
        <v>1</v>
      </c>
      <c r="E15" s="4">
        <v>0</v>
      </c>
      <c r="F15" s="4">
        <v>0</v>
      </c>
    </row>
    <row r="16" spans="1:6" ht="12.75" customHeight="1" x14ac:dyDescent="0.2">
      <c r="A16" s="9" t="s">
        <v>52</v>
      </c>
      <c r="B16" s="10" t="s">
        <v>43</v>
      </c>
      <c r="C16" s="4">
        <v>0</v>
      </c>
      <c r="D16" s="4">
        <v>1</v>
      </c>
      <c r="E16" s="4">
        <v>0</v>
      </c>
      <c r="F16" s="4">
        <v>0</v>
      </c>
    </row>
    <row r="17" spans="1:6" ht="12.75" customHeight="1" x14ac:dyDescent="0.2">
      <c r="A17" s="9" t="s">
        <v>53</v>
      </c>
      <c r="B17" s="10" t="s">
        <v>39</v>
      </c>
      <c r="C17" s="16">
        <v>0</v>
      </c>
      <c r="D17" s="4">
        <v>0</v>
      </c>
      <c r="E17" s="4">
        <v>1</v>
      </c>
      <c r="F17" s="4">
        <v>0</v>
      </c>
    </row>
    <row r="18" spans="1:6" ht="12.75" customHeight="1" x14ac:dyDescent="0.2">
      <c r="A18" s="9" t="s">
        <v>54</v>
      </c>
      <c r="B18" s="10" t="s">
        <v>39</v>
      </c>
      <c r="C18" s="4">
        <v>1</v>
      </c>
      <c r="D18" s="4">
        <v>0</v>
      </c>
      <c r="E18" s="4">
        <v>0</v>
      </c>
      <c r="F18" s="4">
        <v>0</v>
      </c>
    </row>
    <row r="19" spans="1:6" ht="12.75" customHeight="1" x14ac:dyDescent="0.2">
      <c r="A19" s="9" t="s">
        <v>55</v>
      </c>
      <c r="B19" s="10" t="s">
        <v>5</v>
      </c>
      <c r="C19" s="4">
        <v>0</v>
      </c>
      <c r="D19" s="4">
        <v>1</v>
      </c>
      <c r="E19" s="4">
        <v>0</v>
      </c>
      <c r="F19" s="4">
        <v>0</v>
      </c>
    </row>
    <row r="20" spans="1:6" ht="12.75" customHeight="1" x14ac:dyDescent="0.2">
      <c r="A20" s="9" t="s">
        <v>56</v>
      </c>
      <c r="B20" s="10" t="s">
        <v>43</v>
      </c>
      <c r="C20" s="4">
        <v>0</v>
      </c>
      <c r="D20" s="4">
        <v>0</v>
      </c>
      <c r="E20" s="4">
        <v>0</v>
      </c>
      <c r="F20" s="4">
        <v>1</v>
      </c>
    </row>
    <row r="21" spans="1:6" ht="12.75" customHeight="1" x14ac:dyDescent="0.2">
      <c r="A21" s="9" t="s">
        <v>57</v>
      </c>
      <c r="B21" s="10" t="s">
        <v>6</v>
      </c>
      <c r="C21" s="4">
        <v>0</v>
      </c>
      <c r="D21" s="4">
        <v>0</v>
      </c>
      <c r="E21" s="4">
        <v>0</v>
      </c>
      <c r="F21" s="4">
        <v>1</v>
      </c>
    </row>
    <row r="22" spans="1:6" ht="12.75" customHeight="1" x14ac:dyDescent="0.2">
      <c r="A22" s="1" t="s">
        <v>4</v>
      </c>
      <c r="B22" s="10" t="s">
        <v>5</v>
      </c>
      <c r="C22" s="4">
        <v>1</v>
      </c>
      <c r="D22" s="4">
        <v>0</v>
      </c>
      <c r="E22" s="4">
        <v>0</v>
      </c>
      <c r="F22" s="4">
        <v>0</v>
      </c>
    </row>
  </sheetData>
  <phoneticPr fontId="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94DAD-472D-4BDD-A6FB-FE041E34D0D1}">
  <dimension ref="B1:K23"/>
  <sheetViews>
    <sheetView tabSelected="1" zoomScaleNormal="100" workbookViewId="0">
      <selection activeCell="M11" sqref="M11"/>
    </sheetView>
  </sheetViews>
  <sheetFormatPr baseColWidth="10" defaultColWidth="11.42578125" defaultRowHeight="12.75" customHeight="1" x14ac:dyDescent="0.2"/>
  <cols>
    <col min="1" max="1" width="2.85546875" style="16" customWidth="1"/>
    <col min="2" max="2" width="12.42578125" style="17" customWidth="1"/>
    <col min="3" max="3" width="11.7109375" style="16" customWidth="1"/>
    <col min="4" max="5" width="17.7109375" style="16" customWidth="1"/>
    <col min="6" max="6" width="17.7109375" style="18" customWidth="1"/>
    <col min="7" max="7" width="19.28515625" style="16" customWidth="1"/>
    <col min="8" max="8" width="14.7109375" style="16" customWidth="1"/>
    <col min="9" max="9" width="10.42578125" style="16" customWidth="1"/>
    <col min="12" max="16384" width="11.42578125" style="16"/>
  </cols>
  <sheetData>
    <row r="1" spans="2:9" ht="16.899999999999999" customHeight="1" x14ac:dyDescent="0.25">
      <c r="B1" s="38" t="s">
        <v>106</v>
      </c>
      <c r="C1" s="38"/>
      <c r="D1" s="38"/>
      <c r="E1" s="38"/>
      <c r="F1" s="38"/>
      <c r="G1" s="38"/>
    </row>
    <row r="3" spans="2:9" ht="12.75" customHeight="1" x14ac:dyDescent="0.2">
      <c r="B3" s="37"/>
      <c r="C3" s="37"/>
      <c r="D3" s="19" t="s">
        <v>83</v>
      </c>
      <c r="E3" s="19" t="s">
        <v>84</v>
      </c>
      <c r="F3" s="19" t="s">
        <v>85</v>
      </c>
      <c r="G3" s="19" t="s">
        <v>86</v>
      </c>
    </row>
    <row r="4" spans="2:9" ht="12.75" customHeight="1" x14ac:dyDescent="0.2">
      <c r="B4" s="37" t="s">
        <v>87</v>
      </c>
      <c r="C4" s="37"/>
      <c r="D4" s="20">
        <v>2150</v>
      </c>
      <c r="E4" s="20">
        <v>3520</v>
      </c>
      <c r="F4" s="20">
        <v>3850</v>
      </c>
      <c r="G4" s="20">
        <v>4250</v>
      </c>
    </row>
    <row r="5" spans="2:9" ht="12.75" customHeight="1" x14ac:dyDescent="0.2">
      <c r="B5" s="37" t="s">
        <v>88</v>
      </c>
      <c r="C5" s="37"/>
      <c r="D5" s="20">
        <v>1850</v>
      </c>
      <c r="E5" s="20">
        <v>2150</v>
      </c>
      <c r="F5" s="20">
        <v>2680</v>
      </c>
      <c r="G5" s="20">
        <v>3580</v>
      </c>
    </row>
    <row r="8" spans="2:9" ht="38.25" x14ac:dyDescent="0.2">
      <c r="B8" s="21" t="s">
        <v>89</v>
      </c>
      <c r="C8" s="22" t="s">
        <v>90</v>
      </c>
      <c r="D8" s="22" t="s">
        <v>91</v>
      </c>
      <c r="E8" s="22" t="s">
        <v>92</v>
      </c>
      <c r="F8" s="22" t="s">
        <v>93</v>
      </c>
      <c r="G8" s="22" t="s">
        <v>94</v>
      </c>
      <c r="H8" s="22" t="s">
        <v>95</v>
      </c>
      <c r="I8" s="22" t="s">
        <v>96</v>
      </c>
    </row>
    <row r="9" spans="2:9" ht="12.75" customHeight="1" x14ac:dyDescent="0.2">
      <c r="B9" s="23" t="s">
        <v>5</v>
      </c>
      <c r="C9" s="24">
        <f>COUNTIF('Mitarbeiter Gehälter'!$B$2:$B$22,Statistik!B9)</f>
        <v>5</v>
      </c>
      <c r="D9" s="20">
        <f>SUMIF('Mitarbeiter Gehälter'!$B$2:$B$22,Statistik!$B9,'Mitarbeiter Gehälter'!C$2:C$22)*D$4</f>
        <v>4300</v>
      </c>
      <c r="E9" s="20">
        <f>SUMIF('Mitarbeiter Gehälter'!$B$2:$B$22,Statistik!$B9,'Mitarbeiter Gehälter'!D$2:D$22)*E$4</f>
        <v>7040</v>
      </c>
      <c r="F9" s="20">
        <f>SUMIF('Mitarbeiter Gehälter'!$B$2:$B$22,Statistik!$B9,'Mitarbeiter Gehälter'!E$2:E$22)*F$4</f>
        <v>3850</v>
      </c>
      <c r="G9" s="20">
        <f>SUMIF('Mitarbeiter Gehälter'!$B$2:$B$22,Statistik!$B9,'Mitarbeiter Gehälter'!F$2:F$22)*G$4</f>
        <v>0</v>
      </c>
      <c r="H9" s="25">
        <f>SUM(D9:G9)</f>
        <v>15190</v>
      </c>
      <c r="I9" s="26">
        <f>H9/$H$14*100</f>
        <v>21.085508051082734</v>
      </c>
    </row>
    <row r="10" spans="2:9" ht="12.75" customHeight="1" x14ac:dyDescent="0.2">
      <c r="B10" s="23" t="s">
        <v>6</v>
      </c>
      <c r="C10" s="24">
        <f>COUNTIF('Mitarbeiter Gehälter'!$B$2:$B$22,Statistik!B10)</f>
        <v>6</v>
      </c>
      <c r="D10" s="20">
        <f>SUMIF('Mitarbeiter Gehälter'!$B$2:$B$22,Statistik!$B10,'Mitarbeiter Gehälter'!C$2:C$22)*D$4</f>
        <v>2150</v>
      </c>
      <c r="E10" s="20">
        <f>SUMIF('Mitarbeiter Gehälter'!$B$2:$B$22,Statistik!$B10,'Mitarbeiter Gehälter'!D$2:D$22)*E$4</f>
        <v>7040</v>
      </c>
      <c r="F10" s="20">
        <f>SUMIF('Mitarbeiter Gehälter'!$B$2:$B$22,Statistik!$B10,'Mitarbeiter Gehälter'!E$2:E$22)*F$4</f>
        <v>3850</v>
      </c>
      <c r="G10" s="20">
        <f>SUMIF('Mitarbeiter Gehälter'!$B$2:$B$22,Statistik!$B10,'Mitarbeiter Gehälter'!F$2:F$22)*G$4</f>
        <v>8500</v>
      </c>
      <c r="H10" s="25">
        <f t="shared" ref="H10:H12" si="0">SUM(D10:G10)</f>
        <v>21540</v>
      </c>
      <c r="I10" s="26">
        <f t="shared" ref="I10:I12" si="1">H10/$H$14*100</f>
        <v>29.900055524708495</v>
      </c>
    </row>
    <row r="11" spans="2:9" ht="12.75" customHeight="1" x14ac:dyDescent="0.2">
      <c r="B11" s="23" t="s">
        <v>39</v>
      </c>
      <c r="C11" s="24">
        <f>COUNTIF('Mitarbeiter Gehälter'!$B$2:$B$22,Statistik!B11)</f>
        <v>5</v>
      </c>
      <c r="D11" s="20">
        <f>SUMIF('Mitarbeiter Gehälter'!$B$2:$B$22,Statistik!$B11,'Mitarbeiter Gehälter'!C$2:C$22)*D$4</f>
        <v>4300</v>
      </c>
      <c r="E11" s="20">
        <f>SUMIF('Mitarbeiter Gehälter'!$B$2:$B$22,Statistik!$B11,'Mitarbeiter Gehälter'!D$2:D$22)*E$4</f>
        <v>0</v>
      </c>
      <c r="F11" s="20">
        <f>SUMIF('Mitarbeiter Gehälter'!$B$2:$B$22,Statistik!$B11,'Mitarbeiter Gehälter'!E$2:E$22)*F$4</f>
        <v>7700</v>
      </c>
      <c r="G11" s="20">
        <f>SUMIF('Mitarbeiter Gehälter'!$B$2:$B$22,Statistik!$B11,'Mitarbeiter Gehälter'!F$2:F$22)*G$4</f>
        <v>4250</v>
      </c>
      <c r="H11" s="25">
        <f t="shared" si="0"/>
        <v>16250</v>
      </c>
      <c r="I11" s="26">
        <f t="shared" si="1"/>
        <v>22.556912826207661</v>
      </c>
    </row>
    <row r="12" spans="2:9" ht="12.75" customHeight="1" thickBot="1" x14ac:dyDescent="0.25">
      <c r="B12" s="32" t="s">
        <v>43</v>
      </c>
      <c r="C12" s="33">
        <f>COUNTIF('Mitarbeiter Gehälter'!$B$2:$B$22,Statistik!B12)</f>
        <v>5</v>
      </c>
      <c r="D12" s="34">
        <f>SUMIF('Mitarbeiter Gehälter'!$B$2:$B$22,Statistik!$B12,'Mitarbeiter Gehälter'!C$2:C$22)*D$4</f>
        <v>0</v>
      </c>
      <c r="E12" s="34">
        <f>SUMIF('Mitarbeiter Gehälter'!$B$2:$B$22,Statistik!$B12,'Mitarbeiter Gehälter'!D$2:D$22)*E$4</f>
        <v>10560</v>
      </c>
      <c r="F12" s="34">
        <f>SUMIF('Mitarbeiter Gehälter'!$B$2:$B$22,Statistik!$B12,'Mitarbeiter Gehälter'!E$2:E$22)*F$4</f>
        <v>0</v>
      </c>
      <c r="G12" s="34">
        <f>SUMIF('Mitarbeiter Gehälter'!$B$2:$B$22,Statistik!$B12,'Mitarbeiter Gehälter'!F$2:F$22)*G$4</f>
        <v>8500</v>
      </c>
      <c r="H12" s="35">
        <f t="shared" si="0"/>
        <v>19060</v>
      </c>
      <c r="I12" s="36">
        <f t="shared" si="1"/>
        <v>26.45752359800111</v>
      </c>
    </row>
    <row r="13" spans="2:9" ht="12.75" customHeight="1" x14ac:dyDescent="0.2">
      <c r="B13" s="27"/>
    </row>
    <row r="14" spans="2:9" ht="12.75" customHeight="1" x14ac:dyDescent="0.2">
      <c r="B14" s="28" t="s">
        <v>97</v>
      </c>
      <c r="C14" s="29">
        <f>SUM(C9:C12)</f>
        <v>21</v>
      </c>
      <c r="G14" s="29" t="s">
        <v>98</v>
      </c>
      <c r="H14" s="30">
        <f>SUM(H9:H12)</f>
        <v>72040</v>
      </c>
    </row>
    <row r="15" spans="2:9" ht="12.75" customHeight="1" x14ac:dyDescent="0.2">
      <c r="B15" s="27"/>
    </row>
    <row r="16" spans="2:9" ht="12.75" customHeight="1" x14ac:dyDescent="0.2">
      <c r="E16" s="31"/>
    </row>
    <row r="17" spans="2:9" ht="38.25" x14ac:dyDescent="0.2">
      <c r="B17" s="21" t="s">
        <v>89</v>
      </c>
      <c r="C17" s="22" t="s">
        <v>99</v>
      </c>
      <c r="D17" s="22" t="s">
        <v>100</v>
      </c>
      <c r="E17" s="22" t="s">
        <v>101</v>
      </c>
      <c r="F17" s="22" t="s">
        <v>102</v>
      </c>
      <c r="G17" s="22" t="s">
        <v>103</v>
      </c>
      <c r="H17" s="22" t="s">
        <v>104</v>
      </c>
      <c r="I17" s="22" t="s">
        <v>96</v>
      </c>
    </row>
    <row r="18" spans="2:9" ht="12.75" customHeight="1" x14ac:dyDescent="0.2">
      <c r="B18" s="23" t="s">
        <v>5</v>
      </c>
      <c r="C18" s="24">
        <f>COUNTIF('Mitarbeiter Löhne'!$B$2:$B$24,Statistik!B18)</f>
        <v>3</v>
      </c>
      <c r="D18" s="20">
        <f>SUMIF('Mitarbeiter Löhne'!$B$2:$B$24,Statistik!$B18,'Mitarbeiter Löhne'!C$2:C$24)*Statistik!D$5</f>
        <v>1850</v>
      </c>
      <c r="E18" s="20">
        <f>SUMIF('Mitarbeiter Löhne'!$B$2:$B$24,Statistik!$B18,'Mitarbeiter Löhne'!D$2:D$24)*Statistik!E$5</f>
        <v>2150</v>
      </c>
      <c r="F18" s="20">
        <f>SUMIF('Mitarbeiter Löhne'!$B$2:$B$24,Statistik!$B18,'Mitarbeiter Löhne'!E$2:E$24)*Statistik!F$5</f>
        <v>0</v>
      </c>
      <c r="G18" s="20">
        <f>SUMIF('Mitarbeiter Löhne'!$B$2:$B$24,Statistik!$B18,'Mitarbeiter Löhne'!F$2:F$24)*Statistik!G$5</f>
        <v>3580</v>
      </c>
      <c r="H18" s="25">
        <f>SUM(D18:G18)</f>
        <v>7580</v>
      </c>
      <c r="I18" s="26">
        <f>H18/$H$23*100</f>
        <v>14.484999044525129</v>
      </c>
    </row>
    <row r="19" spans="2:9" ht="12.75" customHeight="1" x14ac:dyDescent="0.2">
      <c r="B19" s="23" t="s">
        <v>6</v>
      </c>
      <c r="C19" s="24">
        <f>COUNTIF('Mitarbeiter Löhne'!$B$2:$B$24,Statistik!B19)</f>
        <v>2</v>
      </c>
      <c r="D19" s="20">
        <f>SUMIF('Mitarbeiter Löhne'!$B$2:$B$24,Statistik!$B19,'Mitarbeiter Löhne'!C$2:C$24)*Statistik!D$5</f>
        <v>1850</v>
      </c>
      <c r="E19" s="20">
        <f>SUMIF('Mitarbeiter Löhne'!$B$2:$B$24,Statistik!$B19,'Mitarbeiter Löhne'!D$2:D$24)*Statistik!E$5</f>
        <v>2150</v>
      </c>
      <c r="F19" s="20">
        <f>SUMIF('Mitarbeiter Löhne'!$B$2:$B$24,Statistik!$B19,'Mitarbeiter Löhne'!E$2:E$24)*Statistik!F$5</f>
        <v>0</v>
      </c>
      <c r="G19" s="20">
        <f>SUMIF('Mitarbeiter Löhne'!$B$2:$B$24,Statistik!$B19,'Mitarbeiter Löhne'!F$2:F$24)*Statistik!G$5</f>
        <v>0</v>
      </c>
      <c r="H19" s="25">
        <f t="shared" ref="H19:H21" si="2">SUM(D19:G19)</f>
        <v>4000</v>
      </c>
      <c r="I19" s="26">
        <f t="shared" ref="I19:I21" si="3">H19/$H$23*100</f>
        <v>7.6437989680871397</v>
      </c>
    </row>
    <row r="20" spans="2:9" ht="12.75" customHeight="1" x14ac:dyDescent="0.2">
      <c r="B20" s="23" t="s">
        <v>39</v>
      </c>
      <c r="C20" s="24">
        <f>COUNTIF('Mitarbeiter Löhne'!$B$2:$B$24,Statistik!B20)</f>
        <v>2</v>
      </c>
      <c r="D20" s="20">
        <f>SUMIF('Mitarbeiter Löhne'!$B$2:$B$24,Statistik!$B20,'Mitarbeiter Löhne'!C$2:C$24)*Statistik!D$5</f>
        <v>1850</v>
      </c>
      <c r="E20" s="20">
        <f>SUMIF('Mitarbeiter Löhne'!$B$2:$B$24,Statistik!$B20,'Mitarbeiter Löhne'!D$2:D$24)*Statistik!E$5</f>
        <v>2150</v>
      </c>
      <c r="F20" s="20">
        <f>SUMIF('Mitarbeiter Löhne'!$B$2:$B$24,Statistik!$B20,'Mitarbeiter Löhne'!E$2:E$24)*Statistik!F$5</f>
        <v>0</v>
      </c>
      <c r="G20" s="20">
        <f>SUMIF('Mitarbeiter Löhne'!$B$2:$B$24,Statistik!$B20,'Mitarbeiter Löhne'!F$2:F$24)*Statistik!G$5</f>
        <v>0</v>
      </c>
      <c r="H20" s="25">
        <f t="shared" si="2"/>
        <v>4000</v>
      </c>
      <c r="I20" s="26">
        <f t="shared" si="3"/>
        <v>7.6437989680871397</v>
      </c>
    </row>
    <row r="21" spans="2:9" ht="12.75" customHeight="1" thickBot="1" x14ac:dyDescent="0.25">
      <c r="B21" s="32" t="s">
        <v>43</v>
      </c>
      <c r="C21" s="33">
        <f>COUNTIF('Mitarbeiter Löhne'!$B$2:$B$24,Statistik!B21)</f>
        <v>16</v>
      </c>
      <c r="D21" s="34">
        <f>SUMIF('Mitarbeiter Löhne'!$B$2:$B$24,Statistik!$B21,'Mitarbeiter Löhne'!C$2:C$24)*Statistik!D$5</f>
        <v>12950</v>
      </c>
      <c r="E21" s="34">
        <f>SUMIF('Mitarbeiter Löhne'!$B$2:$B$24,Statistik!$B21,'Mitarbeiter Löhne'!D$2:D$24)*Statistik!E$5</f>
        <v>8600</v>
      </c>
      <c r="F21" s="34">
        <f>SUMIF('Mitarbeiter Löhne'!$B$2:$B$24,Statistik!$B21,'Mitarbeiter Löhne'!E$2:E$24)*Statistik!F$5</f>
        <v>8040</v>
      </c>
      <c r="G21" s="34">
        <f>SUMIF('Mitarbeiter Löhne'!$B$2:$B$24,Statistik!$B21,'Mitarbeiter Löhne'!F$2:F$24)*Statistik!G$5</f>
        <v>7160</v>
      </c>
      <c r="H21" s="35">
        <f t="shared" si="2"/>
        <v>36750</v>
      </c>
      <c r="I21" s="36">
        <f t="shared" si="3"/>
        <v>70.227403019300596</v>
      </c>
    </row>
    <row r="23" spans="2:9" ht="12.75" customHeight="1" x14ac:dyDescent="0.2">
      <c r="B23" s="28" t="s">
        <v>97</v>
      </c>
      <c r="C23" s="29">
        <f>SUM(C18:C21)</f>
        <v>23</v>
      </c>
      <c r="G23" s="29" t="s">
        <v>105</v>
      </c>
      <c r="H23" s="30">
        <f>SUM(H18:H21)</f>
        <v>52330</v>
      </c>
    </row>
  </sheetData>
  <mergeCells count="4">
    <mergeCell ref="B3:C3"/>
    <mergeCell ref="B4:C4"/>
    <mergeCell ref="B5:C5"/>
    <mergeCell ref="B1:G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&amp;L&amp;F&amp;C&amp;A&amp;RVorname Nachname *****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Mitarbeiter Löhne</vt:lpstr>
      <vt:lpstr>Flächen</vt:lpstr>
      <vt:lpstr>Pachten</vt:lpstr>
      <vt:lpstr>Mitarbeiter Gehälter</vt:lpstr>
      <vt:lpstr>Statistik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2016-07-05T06:33:22Z</dcterms:created>
  <dcterms:modified xsi:type="dcterms:W3CDTF">2024-07-11T11:25:47Z</dcterms:modified>
</cp:coreProperties>
</file>