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defaultThemeVersion="166925"/>
  <xr:revisionPtr revIDLastSave="0" documentId="13_ncr:1_{7DA335B3-F6B8-4CF5-8F66-9375A1E9C640}" xr6:coauthVersionLast="47" xr6:coauthVersionMax="47" xr10:uidLastSave="{00000000-0000-0000-0000-000000000000}"/>
  <bookViews>
    <workbookView xWindow="-120" yWindow="-120" windowWidth="29040" windowHeight="15720" firstSheet="2" activeTab="6" xr2:uid="{00000000-000D-0000-FFFF-FFFF00000000}"/>
  </bookViews>
  <sheets>
    <sheet name="Tabelle1" sheetId="29" r:id="rId1"/>
    <sheet name="Gebühren Deutsche Post AG" sheetId="25" r:id="rId2"/>
    <sheet name="7" sheetId="23" r:id="rId3"/>
    <sheet name="8" sheetId="22" r:id="rId4"/>
    <sheet name="9" sheetId="21" r:id="rId5"/>
    <sheet name="10" sheetId="20" r:id="rId6"/>
    <sheet name="Portokosten_November" sheetId="8" r:id="rId7"/>
    <sheet name="12" sheetId="19" r:id="rId8"/>
    <sheet name="Auswertung" sheetId="24" r:id="rId9"/>
    <sheet name="Formeln Portokosten_November" sheetId="27" r:id="rId10"/>
    <sheet name="Formeln Auswertung" sheetId="28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8" l="1"/>
  <c r="C11" i="28"/>
  <c r="D10" i="28"/>
  <c r="C10" i="28"/>
  <c r="E10" i="28" s="1"/>
  <c r="D9" i="28"/>
  <c r="C9" i="28"/>
  <c r="D8" i="28"/>
  <c r="C8" i="28"/>
  <c r="E8" i="28" s="1"/>
  <c r="D7" i="28"/>
  <c r="C7" i="28"/>
  <c r="E7" i="28" s="1"/>
  <c r="D6" i="28"/>
  <c r="C6" i="28"/>
  <c r="E6" i="28" s="1"/>
  <c r="D5" i="28"/>
  <c r="D12" i="28" s="1"/>
  <c r="C5" i="28"/>
  <c r="C12" i="28" s="1"/>
  <c r="E24" i="27"/>
  <c r="F24" i="27" s="1"/>
  <c r="E23" i="27"/>
  <c r="F23" i="27" s="1"/>
  <c r="E22" i="27"/>
  <c r="F22" i="27" s="1"/>
  <c r="E21" i="27"/>
  <c r="F21" i="27" s="1"/>
  <c r="E20" i="27"/>
  <c r="F20" i="27" s="1"/>
  <c r="E19" i="27"/>
  <c r="F19" i="27" s="1"/>
  <c r="E18" i="27"/>
  <c r="F18" i="27" s="1"/>
  <c r="E17" i="27"/>
  <c r="F17" i="27" s="1"/>
  <c r="E16" i="27"/>
  <c r="F16" i="27" s="1"/>
  <c r="E15" i="27"/>
  <c r="F15" i="27" s="1"/>
  <c r="E14" i="27"/>
  <c r="F14" i="27" s="1"/>
  <c r="E13" i="27"/>
  <c r="F13" i="27" s="1"/>
  <c r="E12" i="27"/>
  <c r="F12" i="27" s="1"/>
  <c r="E11" i="27"/>
  <c r="F11" i="27" s="1"/>
  <c r="E10" i="27"/>
  <c r="F10" i="27" s="1"/>
  <c r="E9" i="27"/>
  <c r="F9" i="27" s="1"/>
  <c r="E8" i="27"/>
  <c r="F8" i="27" s="1"/>
  <c r="E7" i="27"/>
  <c r="F7" i="27" s="1"/>
  <c r="E6" i="27"/>
  <c r="F6" i="27" s="1"/>
  <c r="E5" i="27"/>
  <c r="F5" i="27" s="1"/>
  <c r="E6" i="24"/>
  <c r="E7" i="24"/>
  <c r="E8" i="24"/>
  <c r="E9" i="24"/>
  <c r="E10" i="24"/>
  <c r="E11" i="24"/>
  <c r="E5" i="24"/>
  <c r="D12" i="24"/>
  <c r="C12" i="24"/>
  <c r="D6" i="24"/>
  <c r="D7" i="24"/>
  <c r="D8" i="24"/>
  <c r="D9" i="24"/>
  <c r="D10" i="24"/>
  <c r="D11" i="24"/>
  <c r="D5" i="24"/>
  <c r="C6" i="24"/>
  <c r="C7" i="24"/>
  <c r="C8" i="24"/>
  <c r="C9" i="24"/>
  <c r="C10" i="24"/>
  <c r="C11" i="24"/>
  <c r="C5" i="24"/>
  <c r="E6" i="8"/>
  <c r="E7" i="8"/>
  <c r="F7" i="8" s="1"/>
  <c r="E8" i="8"/>
  <c r="F8" i="8" s="1"/>
  <c r="E9" i="8"/>
  <c r="F9" i="8" s="1"/>
  <c r="E10" i="8"/>
  <c r="E11" i="8"/>
  <c r="E12" i="8"/>
  <c r="F12" i="8" s="1"/>
  <c r="E13" i="8"/>
  <c r="F13" i="8" s="1"/>
  <c r="E14" i="8"/>
  <c r="F14" i="8" s="1"/>
  <c r="E15" i="8"/>
  <c r="F15" i="8" s="1"/>
  <c r="E16" i="8"/>
  <c r="F16" i="8" s="1"/>
  <c r="E17" i="8"/>
  <c r="E18" i="8"/>
  <c r="F18" i="8" s="1"/>
  <c r="E19" i="8"/>
  <c r="F19" i="8" s="1"/>
  <c r="E20" i="8"/>
  <c r="F20" i="8" s="1"/>
  <c r="E21" i="8"/>
  <c r="F21" i="8" s="1"/>
  <c r="E22" i="8"/>
  <c r="F22" i="8" s="1"/>
  <c r="E23" i="8"/>
  <c r="E24" i="8"/>
  <c r="E5" i="8"/>
  <c r="F5" i="8" s="1"/>
  <c r="F6" i="8"/>
  <c r="F10" i="8"/>
  <c r="F11" i="8"/>
  <c r="F17" i="8"/>
  <c r="F23" i="8"/>
  <c r="F24" i="8"/>
  <c r="E9" i="28" l="1"/>
  <c r="E5" i="28"/>
  <c r="E11" i="28"/>
  <c r="F25" i="27"/>
  <c r="F25" i="8"/>
</calcChain>
</file>

<file path=xl/sharedStrings.xml><?xml version="1.0" encoding="utf-8"?>
<sst xmlns="http://schemas.openxmlformats.org/spreadsheetml/2006/main" count="199" uniqueCount="24">
  <si>
    <t>Datum</t>
  </si>
  <si>
    <t>Menge</t>
  </si>
  <si>
    <t>Art der Sendung</t>
  </si>
  <si>
    <t>Entgelt je Sendung</t>
  </si>
  <si>
    <t>Gesamt</t>
  </si>
  <si>
    <t>Brief Standard</t>
  </si>
  <si>
    <t>Brief Maxi</t>
  </si>
  <si>
    <t>Brief Groß</t>
  </si>
  <si>
    <t>Einschreiben Rückschein</t>
  </si>
  <si>
    <t>Einschreiben Einwurf</t>
  </si>
  <si>
    <t>Brief Kompakt</t>
  </si>
  <si>
    <t>Postausgang Monat:</t>
  </si>
  <si>
    <t>Briefe</t>
  </si>
  <si>
    <t>Porto pro Sendung</t>
  </si>
  <si>
    <t>Einschreiben Eigenhändig</t>
  </si>
  <si>
    <t>Päckchen DHL</t>
  </si>
  <si>
    <t xml:space="preserve">Einschreiben Übergabe </t>
  </si>
  <si>
    <t>Einschreiben (Brief Standard)</t>
  </si>
  <si>
    <t>Summe:</t>
  </si>
  <si>
    <t>Anzahl</t>
  </si>
  <si>
    <t>Anteil an
 Gesamt</t>
  </si>
  <si>
    <t>Summe</t>
  </si>
  <si>
    <t>Stand: Jahr 2023</t>
  </si>
  <si>
    <t>Postausgang Monat November Habermann + Partner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</si>
</sst>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6" formatCode="mmmm\ yyyy"/>
    <numFmt numFmtId="167" formatCode="#,##0.00\ &quot;€&quot;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badiRI"/>
    </font>
    <font>
      <b/>
      <sz val="10"/>
      <color theme="1"/>
      <name val="AbadiRI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left"/>
    </xf>
    <xf numFmtId="0" fontId="0" fillId="0" borderId="0" xfId="1" applyNumberFormat="1" applyFont="1"/>
    <xf numFmtId="14" fontId="0" fillId="0" borderId="0" xfId="0" applyNumberFormat="1"/>
    <xf numFmtId="2" fontId="0" fillId="0" borderId="0" xfId="0" applyNumberFormat="1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left" indent="1"/>
    </xf>
    <xf numFmtId="166" fontId="2" fillId="0" borderId="0" xfId="0" applyNumberFormat="1" applyFont="1"/>
    <xf numFmtId="167" fontId="2" fillId="0" borderId="1" xfId="0" applyNumberFormat="1" applyFont="1" applyBorder="1"/>
    <xf numFmtId="167" fontId="2" fillId="2" borderId="1" xfId="0" applyNumberFormat="1" applyFont="1" applyFill="1" applyBorder="1"/>
    <xf numFmtId="0" fontId="4" fillId="0" borderId="0" xfId="0" applyFont="1"/>
    <xf numFmtId="10" fontId="4" fillId="0" borderId="1" xfId="2" applyNumberFormat="1" applyFont="1" applyBorder="1"/>
    <xf numFmtId="0" fontId="0" fillId="0" borderId="1" xfId="0" applyBorder="1"/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7" fontId="4" fillId="0" borderId="1" xfId="0" applyNumberFormat="1" applyFont="1" applyBorder="1"/>
    <xf numFmtId="0" fontId="4" fillId="0" borderId="1" xfId="0" applyFont="1" applyBorder="1" applyAlignment="1">
      <alignment horizontal="right" indent="1"/>
    </xf>
    <xf numFmtId="0" fontId="5" fillId="0" borderId="0" xfId="0" applyFont="1"/>
    <xf numFmtId="166" fontId="4" fillId="0" borderId="0" xfId="0" applyNumberFormat="1" applyFont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 indent="1"/>
    </xf>
    <xf numFmtId="167" fontId="4" fillId="2" borderId="1" xfId="0" applyNumberFormat="1" applyFont="1" applyFill="1" applyBorder="1"/>
    <xf numFmtId="0" fontId="4" fillId="0" borderId="3" xfId="0" applyFont="1" applyBorder="1"/>
    <xf numFmtId="167" fontId="4" fillId="0" borderId="3" xfId="0" applyNumberFormat="1" applyFont="1" applyBorder="1"/>
    <xf numFmtId="0" fontId="4" fillId="0" borderId="3" xfId="0" applyFont="1" applyBorder="1" applyAlignment="1">
      <alignment horizontal="right" indent="1"/>
    </xf>
    <xf numFmtId="10" fontId="4" fillId="0" borderId="3" xfId="2" applyNumberFormat="1" applyFont="1" applyBorder="1"/>
    <xf numFmtId="0" fontId="5" fillId="3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/>
    <xf numFmtId="167" fontId="4" fillId="0" borderId="4" xfId="0" applyNumberFormat="1" applyFont="1" applyBorder="1"/>
    <xf numFmtId="0" fontId="4" fillId="0" borderId="4" xfId="0" applyFont="1" applyBorder="1" applyAlignment="1">
      <alignment horizontal="right" indent="1"/>
    </xf>
    <xf numFmtId="10" fontId="4" fillId="0" borderId="4" xfId="2" applyNumberFormat="1" applyFont="1" applyBorder="1"/>
    <xf numFmtId="0" fontId="5" fillId="3" borderId="5" xfId="0" applyFont="1" applyFill="1" applyBorder="1"/>
    <xf numFmtId="167" fontId="4" fillId="3" borderId="5" xfId="0" applyNumberFormat="1" applyFont="1" applyFill="1" applyBorder="1"/>
    <xf numFmtId="0" fontId="4" fillId="3" borderId="5" xfId="0" applyFont="1" applyFill="1" applyBorder="1" applyAlignment="1">
      <alignment horizontal="right" indent="1"/>
    </xf>
    <xf numFmtId="0" fontId="4" fillId="4" borderId="5" xfId="0" applyFont="1" applyFill="1" applyBorder="1"/>
    <xf numFmtId="0" fontId="5" fillId="2" borderId="1" xfId="0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3" fillId="2" borderId="1" xfId="0" applyFont="1" applyFill="1" applyBorder="1" applyAlignment="1">
      <alignment horizontal="right" vertical="center"/>
    </xf>
    <xf numFmtId="14" fontId="4" fillId="0" borderId="1" xfId="0" applyNumberFormat="1" applyFont="1" applyBorder="1"/>
    <xf numFmtId="14" fontId="2" fillId="0" borderId="1" xfId="0" applyNumberFormat="1" applyFont="1" applyBorder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Verteilung der Portokosten Monat November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4B7-4861-91BA-804263A96A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34B7-4861-91BA-804263A96A8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34B7-4861-91BA-804263A96A8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34B7-4861-91BA-804263A96A8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4B7-4861-91BA-804263A96A8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4B7-4861-91BA-804263A96A8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34B7-4861-91BA-804263A96A84}"/>
              </c:ext>
            </c:extLst>
          </c:dPt>
          <c:dLbls>
            <c:dLbl>
              <c:idx val="0"/>
              <c:layout>
                <c:manualLayout>
                  <c:x val="-1.4214641080312722E-2"/>
                  <c:y val="2.283105022831048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B7-4861-91BA-804263A96A84}"/>
                </c:ext>
              </c:extLst>
            </c:dLbl>
            <c:dLbl>
              <c:idx val="1"/>
              <c:layout>
                <c:manualLayout>
                  <c:x val="3.7313432835820767E-2"/>
                  <c:y val="-3.044140030441400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B7-4861-91BA-804263A96A84}"/>
                </c:ext>
              </c:extLst>
            </c:dLbl>
            <c:dLbl>
              <c:idx val="2"/>
              <c:layout>
                <c:manualLayout>
                  <c:x val="6.5742714996446336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B7-4861-91BA-804263A96A84}"/>
                </c:ext>
              </c:extLst>
            </c:dLbl>
            <c:dLbl>
              <c:idx val="3"/>
              <c:layout>
                <c:manualLayout>
                  <c:x val="4.4420753375977125E-2"/>
                  <c:y val="7.610350076103570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B7-4861-91BA-804263A96A84}"/>
                </c:ext>
              </c:extLst>
            </c:dLbl>
            <c:dLbl>
              <c:idx val="4"/>
              <c:layout>
                <c:manualLayout>
                  <c:x val="-0.13749783831342799"/>
                  <c:y val="-0.1159759117609038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B7-4861-91BA-804263A96A84}"/>
                </c:ext>
              </c:extLst>
            </c:dLbl>
            <c:dLbl>
              <c:idx val="5"/>
              <c:layout>
                <c:manualLayout>
                  <c:x val="-4.7974413646055439E-2"/>
                  <c:y val="-3.805175038051785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B7-4861-91BA-804263A96A84}"/>
                </c:ext>
              </c:extLst>
            </c:dLbl>
            <c:dLbl>
              <c:idx val="6"/>
              <c:layout>
                <c:manualLayout>
                  <c:x val="-1.7768301350390904E-2"/>
                  <c:y val="1.522070015220700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B7-4861-91BA-804263A96A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Auswertung!$B$5:$B$11</c:f>
              <c:strCache>
                <c:ptCount val="7"/>
                <c:pt idx="0">
                  <c:v>Brief Standard</c:v>
                </c:pt>
                <c:pt idx="1">
                  <c:v>Brief Kompakt</c:v>
                </c:pt>
                <c:pt idx="2">
                  <c:v>Brief Groß</c:v>
                </c:pt>
                <c:pt idx="3">
                  <c:v>Brief Maxi</c:v>
                </c:pt>
                <c:pt idx="4">
                  <c:v>Päckchen DHL</c:v>
                </c:pt>
                <c:pt idx="5">
                  <c:v>Einschreiben Einwurf</c:v>
                </c:pt>
                <c:pt idx="6">
                  <c:v>Einschreiben Rückschein</c:v>
                </c:pt>
              </c:strCache>
            </c:strRef>
          </c:cat>
          <c:val>
            <c:numRef>
              <c:f>Auswertung!$C$5:$C$11</c:f>
              <c:numCache>
                <c:formatCode>#,##0.00\ "€"</c:formatCode>
                <c:ptCount val="7"/>
                <c:pt idx="0">
                  <c:v>17</c:v>
                </c:pt>
                <c:pt idx="1">
                  <c:v>9</c:v>
                </c:pt>
                <c:pt idx="2">
                  <c:v>16</c:v>
                </c:pt>
                <c:pt idx="3">
                  <c:v>19.25</c:v>
                </c:pt>
                <c:pt idx="4">
                  <c:v>76.64</c:v>
                </c:pt>
                <c:pt idx="5">
                  <c:v>10.5</c:v>
                </c:pt>
                <c:pt idx="6">
                  <c:v>28.5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7-4861-91BA-804263A96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59055118110236227" l="0.70866141732283472" r="0.70866141732283472" t="0.59055118110236227" header="0.31496062992125984" footer="0.31496062992125984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12</xdr:row>
      <xdr:rowOff>106680</xdr:rowOff>
    </xdr:from>
    <xdr:to>
      <xdr:col>6</xdr:col>
      <xdr:colOff>762000</xdr:colOff>
      <xdr:row>32</xdr:row>
      <xdr:rowOff>160867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ACC860E-E0E1-C465-E56F-3F7E581DDD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0.0515</cdr:x>
      <cdr:y>0.59282</cdr:y>
    </cdr:from>
    <cdr:to>
      <cdr:x>0.18831</cdr:x>
      <cdr:y>0.69032</cdr:y>
    </cdr:to>
    <cdr:sp macro="" textlink="">
      <cdr:nvSpPr>
        <cdr:cNvPr id="2" name="Legende: mit Linie ohne Rahmen 1">
          <a:extLst xmlns:a="http://schemas.openxmlformats.org/drawingml/2006/main">
            <a:ext uri="{FF2B5EF4-FFF2-40B4-BE49-F238E27FC236}">
              <a16:creationId xmlns:a16="http://schemas.microsoft.com/office/drawing/2014/main" id="{795B1025-F1E6-3434-A45A-5551EC1CC779}"/>
            </a:ext>
          </a:extLst>
        </cdr:cNvPr>
        <cdr:cNvSpPr/>
      </cdr:nvSpPr>
      <cdr:spPr>
        <a:xfrm xmlns:a="http://schemas.openxmlformats.org/drawingml/2006/main">
          <a:off x="346346" y="2049842"/>
          <a:ext cx="920057" cy="337134"/>
        </a:xfrm>
        <a:prstGeom xmlns:a="http://schemas.openxmlformats.org/drawingml/2006/main" prst="callout1">
          <a:avLst>
            <a:gd name="adj1" fmla="val 46875"/>
            <a:gd name="adj2" fmla="val 97311"/>
            <a:gd name="adj3" fmla="val 10581"/>
            <a:gd name="adj4" fmla="val 212635"/>
          </a:avLst>
        </a:prstGeom>
        <a:ln xmlns:a="http://schemas.openxmlformats.org/drawingml/2006/main" w="19050">
          <a:solidFill>
            <a:schemeClr val="tx1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de-DE" sz="1200" b="1"/>
            <a:t>Höchstwert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21ECD-F12A-48DB-8D8E-43224866978B}">
  <dimension ref="A1"/>
  <sheetViews>
    <sheetView workbookViewId="0">
      <selection activeCell="A3" sqref="A3"/>
    </sheetView>
  </sheetViews>
  <sheetFormatPr baseColWidth="10" defaultRowHeight="15"/>
  <sheetData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8D36B-910D-44EF-BE68-C801EEF0B946}">
  <dimension ref="B2:F25"/>
  <sheetViews>
    <sheetView showFormulas="1" zoomScaleNormal="100" zoomScalePageLayoutView="78" workbookViewId="0">
      <selection activeCell="H5" sqref="H5"/>
    </sheetView>
  </sheetViews>
  <sheetFormatPr baseColWidth="10" defaultColWidth="11.5703125" defaultRowHeight="12.75"/>
  <cols>
    <col min="1" max="1" width="2" style="10" customWidth="1"/>
    <col min="2" max="2" width="6.28515625" style="10" customWidth="1"/>
    <col min="3" max="3" width="4" style="10" customWidth="1"/>
    <col min="4" max="4" width="12.42578125" style="10" customWidth="1"/>
    <col min="5" max="5" width="31.7109375" style="10" customWidth="1"/>
    <col min="6" max="6" width="7.7109375" style="10" customWidth="1"/>
    <col min="7" max="16384" width="11.5703125" style="10"/>
  </cols>
  <sheetData>
    <row r="2" spans="2:6">
      <c r="B2" s="11" t="s">
        <v>11</v>
      </c>
      <c r="D2" s="17">
        <v>45231</v>
      </c>
    </row>
    <row r="4" spans="2:6" ht="25.5">
      <c r="B4" s="12" t="s">
        <v>0</v>
      </c>
      <c r="C4" s="13" t="s">
        <v>1</v>
      </c>
      <c r="D4" s="14" t="s">
        <v>2</v>
      </c>
      <c r="E4" s="14" t="s">
        <v>3</v>
      </c>
      <c r="F4" s="13" t="s">
        <v>4</v>
      </c>
    </row>
    <row r="5" spans="2:6">
      <c r="B5" s="55">
        <v>45232</v>
      </c>
      <c r="C5" s="15">
        <v>2</v>
      </c>
      <c r="D5" s="16" t="s">
        <v>6</v>
      </c>
      <c r="E5" s="18">
        <f>VLOOKUP(D5,'Gebühren Deutsche Post AG'!$B$6:$C$18,2,FALSE)</f>
        <v>2.75</v>
      </c>
      <c r="F5" s="18">
        <f>E5*C5</f>
        <v>5.5</v>
      </c>
    </row>
    <row r="6" spans="2:6">
      <c r="B6" s="55"/>
      <c r="C6" s="15">
        <v>4</v>
      </c>
      <c r="D6" s="16" t="s">
        <v>5</v>
      </c>
      <c r="E6" s="18">
        <f>VLOOKUP(D6,'Gebühren Deutsche Post AG'!$B$6:$C$18,2,FALSE)</f>
        <v>0.85</v>
      </c>
      <c r="F6" s="18">
        <f t="shared" ref="F6:F24" si="0">E6*C6</f>
        <v>3.4</v>
      </c>
    </row>
    <row r="7" spans="2:6">
      <c r="B7" s="55">
        <v>45233</v>
      </c>
      <c r="C7" s="15">
        <v>2</v>
      </c>
      <c r="D7" s="16" t="s">
        <v>5</v>
      </c>
      <c r="E7" s="18">
        <f>VLOOKUP(D7,'Gebühren Deutsche Post AG'!$B$6:$C$18,2,FALSE)</f>
        <v>0.85</v>
      </c>
      <c r="F7" s="18">
        <f t="shared" si="0"/>
        <v>1.7</v>
      </c>
    </row>
    <row r="8" spans="2:6">
      <c r="B8" s="55"/>
      <c r="C8" s="15">
        <v>5</v>
      </c>
      <c r="D8" s="16" t="s">
        <v>15</v>
      </c>
      <c r="E8" s="18">
        <f>VLOOKUP(D8,'Gebühren Deutsche Post AG'!$B$6:$C$18,2,FALSE)</f>
        <v>4.79</v>
      </c>
      <c r="F8" s="18">
        <f t="shared" si="0"/>
        <v>23.95</v>
      </c>
    </row>
    <row r="9" spans="2:6">
      <c r="B9" s="55">
        <v>45239</v>
      </c>
      <c r="C9" s="15">
        <v>2</v>
      </c>
      <c r="D9" s="16" t="s">
        <v>7</v>
      </c>
      <c r="E9" s="18">
        <f>VLOOKUP(D9,'Gebühren Deutsche Post AG'!$B$6:$C$18,2,FALSE)</f>
        <v>1.6</v>
      </c>
      <c r="F9" s="18">
        <f t="shared" si="0"/>
        <v>3.2</v>
      </c>
    </row>
    <row r="10" spans="2:6">
      <c r="B10" s="55">
        <v>45240</v>
      </c>
      <c r="C10" s="15">
        <v>5</v>
      </c>
      <c r="D10" s="16" t="s">
        <v>5</v>
      </c>
      <c r="E10" s="18">
        <f>VLOOKUP(D10,'Gebühren Deutsche Post AG'!$B$6:$C$18,2,FALSE)</f>
        <v>0.85</v>
      </c>
      <c r="F10" s="18">
        <f t="shared" si="0"/>
        <v>4.25</v>
      </c>
    </row>
    <row r="11" spans="2:6">
      <c r="B11" s="55"/>
      <c r="C11" s="15">
        <v>2</v>
      </c>
      <c r="D11" s="16" t="s">
        <v>6</v>
      </c>
      <c r="E11" s="18">
        <f>VLOOKUP(D11,'Gebühren Deutsche Post AG'!$B$6:$C$18,2,FALSE)</f>
        <v>2.75</v>
      </c>
      <c r="F11" s="18">
        <f t="shared" si="0"/>
        <v>5.5</v>
      </c>
    </row>
    <row r="12" spans="2:6">
      <c r="B12" s="55"/>
      <c r="C12" s="15">
        <v>3</v>
      </c>
      <c r="D12" s="16" t="s">
        <v>15</v>
      </c>
      <c r="E12" s="18">
        <f>VLOOKUP(D12,'Gebühren Deutsche Post AG'!$B$6:$C$18,2,FALSE)</f>
        <v>4.79</v>
      </c>
      <c r="F12" s="18">
        <f t="shared" si="0"/>
        <v>14.370000000000001</v>
      </c>
    </row>
    <row r="13" spans="2:6">
      <c r="B13" s="55">
        <v>45242</v>
      </c>
      <c r="C13" s="15">
        <v>4</v>
      </c>
      <c r="D13" s="16" t="s">
        <v>5</v>
      </c>
      <c r="E13" s="18">
        <f>VLOOKUP(D13,'Gebühren Deutsche Post AG'!$B$6:$C$18,2,FALSE)</f>
        <v>0.85</v>
      </c>
      <c r="F13" s="18">
        <f t="shared" si="0"/>
        <v>3.4</v>
      </c>
    </row>
    <row r="14" spans="2:6">
      <c r="B14" s="55"/>
      <c r="C14" s="15">
        <v>2</v>
      </c>
      <c r="D14" s="16" t="s">
        <v>7</v>
      </c>
      <c r="E14" s="18">
        <f>VLOOKUP(D14,'Gebühren Deutsche Post AG'!$B$6:$C$18,2,FALSE)</f>
        <v>1.6</v>
      </c>
      <c r="F14" s="18">
        <f t="shared" si="0"/>
        <v>3.2</v>
      </c>
    </row>
    <row r="15" spans="2:6">
      <c r="B15" s="55"/>
      <c r="C15" s="15">
        <v>8</v>
      </c>
      <c r="D15" s="16" t="s">
        <v>15</v>
      </c>
      <c r="E15" s="18">
        <f>VLOOKUP(D15,'Gebühren Deutsche Post AG'!$B$6:$C$18,2,FALSE)</f>
        <v>4.79</v>
      </c>
      <c r="F15" s="18">
        <f t="shared" si="0"/>
        <v>38.32</v>
      </c>
    </row>
    <row r="16" spans="2:6">
      <c r="B16" s="55">
        <v>45248</v>
      </c>
      <c r="C16" s="15">
        <v>2</v>
      </c>
      <c r="D16" s="16" t="s">
        <v>10</v>
      </c>
      <c r="E16" s="18">
        <f>VLOOKUP(D16,'Gebühren Deutsche Post AG'!$B$6:$C$18,2,FALSE)</f>
        <v>1</v>
      </c>
      <c r="F16" s="18">
        <f t="shared" si="0"/>
        <v>2</v>
      </c>
    </row>
    <row r="17" spans="2:6">
      <c r="B17" s="55"/>
      <c r="C17" s="15">
        <v>3</v>
      </c>
      <c r="D17" s="16" t="s">
        <v>5</v>
      </c>
      <c r="E17" s="18">
        <f>VLOOKUP(D17,'Gebühren Deutsche Post AG'!$B$6:$C$18,2,FALSE)</f>
        <v>0.85</v>
      </c>
      <c r="F17" s="18">
        <f t="shared" si="0"/>
        <v>2.5499999999999998</v>
      </c>
    </row>
    <row r="18" spans="2:6">
      <c r="B18" s="55">
        <v>45253</v>
      </c>
      <c r="C18" s="15">
        <v>5</v>
      </c>
      <c r="D18" s="16" t="s">
        <v>8</v>
      </c>
      <c r="E18" s="18">
        <f>VLOOKUP(D18,'Gebühren Deutsche Post AG'!$B$6:$C$18,2,FALSE)</f>
        <v>5.7</v>
      </c>
      <c r="F18" s="18">
        <f t="shared" si="0"/>
        <v>28.5</v>
      </c>
    </row>
    <row r="19" spans="2:6">
      <c r="B19" s="55"/>
      <c r="C19" s="15">
        <v>3</v>
      </c>
      <c r="D19" s="16" t="s">
        <v>9</v>
      </c>
      <c r="E19" s="18">
        <f>VLOOKUP(D19,'Gebühren Deutsche Post AG'!$B$6:$C$18,2,FALSE)</f>
        <v>3.5</v>
      </c>
      <c r="F19" s="18">
        <f t="shared" si="0"/>
        <v>10.5</v>
      </c>
    </row>
    <row r="20" spans="2:6">
      <c r="B20" s="55"/>
      <c r="C20" s="15">
        <v>2</v>
      </c>
      <c r="D20" s="16" t="s">
        <v>5</v>
      </c>
      <c r="E20" s="18">
        <f>VLOOKUP(D20,'Gebühren Deutsche Post AG'!$B$6:$C$18,2,FALSE)</f>
        <v>0.85</v>
      </c>
      <c r="F20" s="18">
        <f t="shared" si="0"/>
        <v>1.7</v>
      </c>
    </row>
    <row r="21" spans="2:6">
      <c r="B21" s="55">
        <v>45257</v>
      </c>
      <c r="C21" s="15">
        <v>2</v>
      </c>
      <c r="D21" s="16" t="s">
        <v>10</v>
      </c>
      <c r="E21" s="18">
        <f>VLOOKUP(D21,'Gebühren Deutsche Post AG'!$B$6:$C$18,2,FALSE)</f>
        <v>1</v>
      </c>
      <c r="F21" s="18">
        <f t="shared" si="0"/>
        <v>2</v>
      </c>
    </row>
    <row r="22" spans="2:6">
      <c r="B22" s="55"/>
      <c r="C22" s="15">
        <v>3</v>
      </c>
      <c r="D22" s="16" t="s">
        <v>6</v>
      </c>
      <c r="E22" s="18">
        <f>VLOOKUP(D22,'Gebühren Deutsche Post AG'!$B$6:$C$18,2,FALSE)</f>
        <v>2.75</v>
      </c>
      <c r="F22" s="18">
        <f t="shared" si="0"/>
        <v>8.25</v>
      </c>
    </row>
    <row r="23" spans="2:6">
      <c r="B23" s="55"/>
      <c r="C23" s="15">
        <v>6</v>
      </c>
      <c r="D23" s="16" t="s">
        <v>7</v>
      </c>
      <c r="E23" s="18">
        <f>VLOOKUP(D23,'Gebühren Deutsche Post AG'!$B$6:$C$18,2,FALSE)</f>
        <v>1.6</v>
      </c>
      <c r="F23" s="18">
        <f t="shared" si="0"/>
        <v>9.6000000000000014</v>
      </c>
    </row>
    <row r="24" spans="2:6">
      <c r="B24" s="55">
        <v>45260</v>
      </c>
      <c r="C24" s="15">
        <v>5</v>
      </c>
      <c r="D24" s="16" t="s">
        <v>10</v>
      </c>
      <c r="E24" s="18">
        <f>VLOOKUP(D24,'Gebühren Deutsche Post AG'!$B$6:$C$18,2,FALSE)</f>
        <v>1</v>
      </c>
      <c r="F24" s="18">
        <f t="shared" si="0"/>
        <v>5</v>
      </c>
    </row>
    <row r="25" spans="2:6">
      <c r="B25" s="53" t="s">
        <v>18</v>
      </c>
      <c r="C25" s="53"/>
      <c r="D25" s="53"/>
      <c r="E25" s="53"/>
      <c r="F25" s="19">
        <f>SUM(F5:F24)</f>
        <v>176.89000000000001</v>
      </c>
    </row>
  </sheetData>
  <mergeCells count="1">
    <mergeCell ref="B25:E25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&amp;CVorname Nachname</oddHeader>
    <oddFooter>&amp;L&amp;F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C1E62-BE8B-4976-B242-BCB5952AB9F4}">
  <dimension ref="B2:E13"/>
  <sheetViews>
    <sheetView showFormulas="1" zoomScaleNormal="100" zoomScalePageLayoutView="80" workbookViewId="0">
      <selection activeCell="B3" sqref="B3"/>
    </sheetView>
  </sheetViews>
  <sheetFormatPr baseColWidth="10" defaultColWidth="11.5703125" defaultRowHeight="12.75"/>
  <cols>
    <col min="1" max="1" width="1.85546875" style="20" customWidth="1"/>
    <col min="2" max="2" width="13.140625" style="20" customWidth="1"/>
    <col min="3" max="3" width="49.140625" style="20" bestFit="1" customWidth="1"/>
    <col min="4" max="4" width="49.28515625" style="20" bestFit="1" customWidth="1"/>
    <col min="5" max="5" width="15.28515625" style="20" customWidth="1"/>
    <col min="6" max="16384" width="11.5703125" style="20"/>
  </cols>
  <sheetData>
    <row r="2" spans="2:5" ht="15.75">
      <c r="B2" s="52" t="s">
        <v>23</v>
      </c>
      <c r="C2" s="52"/>
      <c r="D2" s="52"/>
      <c r="E2" s="52"/>
    </row>
    <row r="4" spans="2:5" ht="33.6" customHeight="1">
      <c r="B4" s="23" t="s">
        <v>2</v>
      </c>
      <c r="C4" s="24" t="s">
        <v>4</v>
      </c>
      <c r="D4" s="24" t="s">
        <v>19</v>
      </c>
      <c r="E4" s="25" t="s">
        <v>20</v>
      </c>
    </row>
    <row r="5" spans="2:5" ht="15">
      <c r="B5" s="22" t="s">
        <v>5</v>
      </c>
      <c r="C5" s="26">
        <f>SUMIF(Portokosten_November!$D$5:$D$24,'Formeln Auswertung'!B5,Portokosten_November!$F$5:$F$24)</f>
        <v>17</v>
      </c>
      <c r="D5" s="27">
        <f>SUMIF(Portokosten_November!$D$5:$D$24,'Formeln Auswertung'!B5,Portokosten_November!$C$5:$C$24)</f>
        <v>20</v>
      </c>
      <c r="E5" s="21">
        <f>C5/$C$12</f>
        <v>9.6104923964045463E-2</v>
      </c>
    </row>
    <row r="6" spans="2:5" ht="15">
      <c r="B6" s="22" t="s">
        <v>10</v>
      </c>
      <c r="C6" s="26">
        <f>SUMIF(Portokosten_November!$D$5:$D$24,'Formeln Auswertung'!B6,Portokosten_November!$F$5:$F$24)</f>
        <v>9</v>
      </c>
      <c r="D6" s="27">
        <f>SUMIF(Portokosten_November!$D$5:$D$24,'Formeln Auswertung'!B6,Portokosten_November!$C$5:$C$24)</f>
        <v>9</v>
      </c>
      <c r="E6" s="21">
        <f t="shared" ref="E6:E11" si="0">C6/$C$12</f>
        <v>5.0879077392729948E-2</v>
      </c>
    </row>
    <row r="7" spans="2:5" ht="15">
      <c r="B7" s="22" t="s">
        <v>7</v>
      </c>
      <c r="C7" s="26">
        <f>SUMIF(Portokosten_November!$D$5:$D$24,'Formeln Auswertung'!B7,Portokosten_November!$F$5:$F$24)</f>
        <v>16</v>
      </c>
      <c r="D7" s="27">
        <f>SUMIF(Portokosten_November!$D$5:$D$24,'Formeln Auswertung'!B7,Portokosten_November!$C$5:$C$24)</f>
        <v>10</v>
      </c>
      <c r="E7" s="21">
        <f t="shared" si="0"/>
        <v>9.0451693142631018E-2</v>
      </c>
    </row>
    <row r="8" spans="2:5" ht="15">
      <c r="B8" s="22" t="s">
        <v>6</v>
      </c>
      <c r="C8" s="26">
        <f>SUMIF(Portokosten_November!$D$5:$D$24,'Formeln Auswertung'!B8,Portokosten_November!$F$5:$F$24)</f>
        <v>19.25</v>
      </c>
      <c r="D8" s="27">
        <f>SUMIF(Portokosten_November!$D$5:$D$24,'Formeln Auswertung'!B8,Portokosten_November!$C$5:$C$24)</f>
        <v>7</v>
      </c>
      <c r="E8" s="21">
        <f t="shared" si="0"/>
        <v>0.10882469331222795</v>
      </c>
    </row>
    <row r="9" spans="2:5" ht="15">
      <c r="B9" s="22" t="s">
        <v>15</v>
      </c>
      <c r="C9" s="26">
        <f>SUMIF(Portokosten_November!$D$5:$D$24,'Formeln Auswertung'!B9,Portokosten_November!$F$5:$F$24)</f>
        <v>76.64</v>
      </c>
      <c r="D9" s="27">
        <f>SUMIF(Portokosten_November!$D$5:$D$24,'Formeln Auswertung'!B9,Portokosten_November!$C$5:$C$24)</f>
        <v>16</v>
      </c>
      <c r="E9" s="21">
        <f t="shared" si="0"/>
        <v>0.43326361015320258</v>
      </c>
    </row>
    <row r="10" spans="2:5" ht="15">
      <c r="B10" s="22" t="s">
        <v>9</v>
      </c>
      <c r="C10" s="26">
        <f>SUMIF(Portokosten_November!$D$5:$D$24,'Formeln Auswertung'!B10,Portokosten_November!$F$5:$F$24)</f>
        <v>10.5</v>
      </c>
      <c r="D10" s="27">
        <f>SUMIF(Portokosten_November!$D$5:$D$24,'Formeln Auswertung'!B10,Portokosten_November!$C$5:$C$24)</f>
        <v>3</v>
      </c>
      <c r="E10" s="21">
        <f t="shared" si="0"/>
        <v>5.9358923624851609E-2</v>
      </c>
    </row>
    <row r="11" spans="2:5" ht="15">
      <c r="B11" s="22" t="s">
        <v>8</v>
      </c>
      <c r="C11" s="26">
        <f>SUMIF(Portokosten_November!$D$5:$D$24,'Formeln Auswertung'!B11,Portokosten_November!$F$5:$F$24)</f>
        <v>28.5</v>
      </c>
      <c r="D11" s="27">
        <f>SUMIF(Portokosten_November!$D$5:$D$24,'Formeln Auswertung'!B11,Portokosten_November!$C$5:$C$24)</f>
        <v>5</v>
      </c>
      <c r="E11" s="21">
        <f t="shared" si="0"/>
        <v>0.1611170784103115</v>
      </c>
    </row>
    <row r="12" spans="2:5" ht="15">
      <c r="B12" s="22" t="s">
        <v>21</v>
      </c>
      <c r="C12" s="26">
        <f>SUM(C5:C11)</f>
        <v>176.89</v>
      </c>
      <c r="D12" s="27">
        <f>SUM(D5:D11)</f>
        <v>70</v>
      </c>
    </row>
    <row r="13" spans="2:5" ht="15">
      <c r="B13"/>
    </row>
  </sheetData>
  <mergeCells count="1">
    <mergeCell ref="B2:E2"/>
  </mergeCells>
  <pageMargins left="0.7" right="0.7" top="0.78740157499999996" bottom="0.78740157499999996" header="0.3" footer="0.3"/>
  <pageSetup paperSize="9" orientation="landscape" r:id="rId1"/>
  <headerFooter>
    <oddFooter>&amp;C&amp;A&amp;RVorname Nachname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2158D-C975-4A44-B60C-6F5C4FE563AA}">
  <dimension ref="B4:D22"/>
  <sheetViews>
    <sheetView topLeftCell="A4" workbookViewId="0">
      <selection activeCell="B6" sqref="B6"/>
    </sheetView>
  </sheetViews>
  <sheetFormatPr baseColWidth="10" defaultRowHeight="15"/>
  <cols>
    <col min="2" max="2" width="34.5703125" bestFit="1" customWidth="1"/>
  </cols>
  <sheetData>
    <row r="4" spans="2:4" ht="30">
      <c r="B4" t="s">
        <v>12</v>
      </c>
      <c r="C4" s="1" t="s">
        <v>13</v>
      </c>
    </row>
    <row r="6" spans="2:4">
      <c r="B6" t="s">
        <v>5</v>
      </c>
      <c r="C6" s="6">
        <v>0.85</v>
      </c>
    </row>
    <row r="7" spans="2:4">
      <c r="B7" t="s">
        <v>10</v>
      </c>
      <c r="C7" s="6">
        <v>1</v>
      </c>
    </row>
    <row r="8" spans="2:4">
      <c r="B8" t="s">
        <v>7</v>
      </c>
      <c r="C8" s="6">
        <v>1.6</v>
      </c>
    </row>
    <row r="9" spans="2:4">
      <c r="B9" t="s">
        <v>6</v>
      </c>
      <c r="C9" s="6">
        <v>2.75</v>
      </c>
    </row>
    <row r="10" spans="2:4">
      <c r="C10" s="6"/>
    </row>
    <row r="11" spans="2:4">
      <c r="B11" t="s">
        <v>15</v>
      </c>
      <c r="C11" s="6">
        <v>4.79</v>
      </c>
    </row>
    <row r="13" spans="2:4" ht="30">
      <c r="B13" t="s">
        <v>17</v>
      </c>
      <c r="C13" s="1" t="s">
        <v>13</v>
      </c>
    </row>
    <row r="15" spans="2:4">
      <c r="B15" t="s">
        <v>9</v>
      </c>
      <c r="C15" s="9">
        <v>3.5</v>
      </c>
      <c r="D15" s="8"/>
    </row>
    <row r="16" spans="2:4">
      <c r="B16" t="s">
        <v>16</v>
      </c>
      <c r="C16" s="6">
        <v>3.65</v>
      </c>
    </row>
    <row r="17" spans="2:3">
      <c r="B17" t="s">
        <v>14</v>
      </c>
      <c r="C17" s="6">
        <v>5.7</v>
      </c>
    </row>
    <row r="18" spans="2:3">
      <c r="B18" t="s">
        <v>8</v>
      </c>
      <c r="C18" s="6">
        <v>5.7</v>
      </c>
    </row>
    <row r="21" spans="2:3">
      <c r="B21" t="s">
        <v>22</v>
      </c>
    </row>
    <row r="22" spans="2:3">
      <c r="B22" s="5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9"/>
  <sheetViews>
    <sheetView workbookViewId="0">
      <selection activeCell="D22" sqref="D22"/>
    </sheetView>
  </sheetViews>
  <sheetFormatPr baseColWidth="10" defaultRowHeight="15"/>
  <cols>
    <col min="4" max="4" width="23" bestFit="1" customWidth="1"/>
    <col min="5" max="5" width="12.140625" customWidth="1"/>
  </cols>
  <sheetData>
    <row r="2" spans="2:6">
      <c r="B2" t="s">
        <v>11</v>
      </c>
    </row>
    <row r="4" spans="2:6" ht="30">
      <c r="B4" s="2" t="s">
        <v>0</v>
      </c>
      <c r="C4" s="3" t="s">
        <v>1</v>
      </c>
      <c r="D4" s="4" t="s">
        <v>2</v>
      </c>
      <c r="E4" s="4" t="s">
        <v>3</v>
      </c>
      <c r="F4" s="3" t="s">
        <v>4</v>
      </c>
    </row>
    <row r="5" spans="2:6">
      <c r="B5" s="7">
        <v>45109</v>
      </c>
      <c r="C5">
        <v>1</v>
      </c>
      <c r="D5" t="s">
        <v>6</v>
      </c>
    </row>
    <row r="6" spans="2:6">
      <c r="B6" s="7"/>
      <c r="C6">
        <v>2</v>
      </c>
      <c r="D6" t="s">
        <v>10</v>
      </c>
    </row>
    <row r="7" spans="2:6">
      <c r="B7" s="7">
        <v>45112</v>
      </c>
      <c r="C7">
        <v>2</v>
      </c>
      <c r="D7" t="s">
        <v>5</v>
      </c>
    </row>
    <row r="8" spans="2:6">
      <c r="B8" s="7"/>
      <c r="C8">
        <v>1</v>
      </c>
      <c r="D8" t="s">
        <v>15</v>
      </c>
    </row>
    <row r="9" spans="2:6">
      <c r="B9" s="7">
        <v>45114</v>
      </c>
      <c r="C9">
        <v>2</v>
      </c>
      <c r="D9" t="s">
        <v>10</v>
      </c>
    </row>
    <row r="10" spans="2:6">
      <c r="B10" s="7">
        <v>45126</v>
      </c>
      <c r="C10">
        <v>2</v>
      </c>
      <c r="D10" t="s">
        <v>10</v>
      </c>
    </row>
    <row r="11" spans="2:6">
      <c r="B11" s="7"/>
      <c r="C11">
        <v>3</v>
      </c>
      <c r="D11" t="s">
        <v>5</v>
      </c>
    </row>
    <row r="12" spans="2:6">
      <c r="B12" s="7">
        <v>45127</v>
      </c>
      <c r="C12">
        <v>5</v>
      </c>
      <c r="D12" t="s">
        <v>10</v>
      </c>
    </row>
    <row r="13" spans="2:6">
      <c r="B13" s="7"/>
      <c r="C13">
        <v>3</v>
      </c>
      <c r="D13" t="s">
        <v>6</v>
      </c>
    </row>
    <row r="14" spans="2:6">
      <c r="B14" s="7"/>
      <c r="C14">
        <v>2</v>
      </c>
      <c r="D14" t="s">
        <v>7</v>
      </c>
    </row>
    <row r="15" spans="2:6">
      <c r="B15" s="7">
        <v>45134</v>
      </c>
      <c r="C15">
        <v>2</v>
      </c>
      <c r="D15" t="s">
        <v>5</v>
      </c>
    </row>
    <row r="16" spans="2:6">
      <c r="B16" s="7"/>
      <c r="C16">
        <v>3</v>
      </c>
      <c r="D16" t="s">
        <v>6</v>
      </c>
    </row>
    <row r="17" spans="2:4">
      <c r="B17" s="7"/>
      <c r="C17">
        <v>6</v>
      </c>
      <c r="D17" t="s">
        <v>7</v>
      </c>
    </row>
    <row r="18" spans="2:4">
      <c r="B18" s="7">
        <v>45137</v>
      </c>
      <c r="C18">
        <v>5</v>
      </c>
      <c r="D18" t="s">
        <v>5</v>
      </c>
    </row>
    <row r="19" spans="2:4">
      <c r="B19" s="7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15"/>
  <sheetViews>
    <sheetView workbookViewId="0">
      <selection activeCell="J20" sqref="J20"/>
    </sheetView>
  </sheetViews>
  <sheetFormatPr baseColWidth="10" defaultRowHeight="15"/>
  <cols>
    <col min="4" max="4" width="23" bestFit="1" customWidth="1"/>
    <col min="5" max="5" width="12.140625" customWidth="1"/>
  </cols>
  <sheetData>
    <row r="2" spans="2:6">
      <c r="B2" t="s">
        <v>11</v>
      </c>
    </row>
    <row r="4" spans="2:6" ht="30">
      <c r="B4" s="2" t="s">
        <v>0</v>
      </c>
      <c r="C4" s="3" t="s">
        <v>1</v>
      </c>
      <c r="D4" s="4" t="s">
        <v>2</v>
      </c>
      <c r="E4" s="4" t="s">
        <v>3</v>
      </c>
      <c r="F4" s="3" t="s">
        <v>4</v>
      </c>
    </row>
    <row r="5" spans="2:6">
      <c r="B5" s="7">
        <v>45140</v>
      </c>
      <c r="C5">
        <v>4</v>
      </c>
      <c r="D5" t="s">
        <v>5</v>
      </c>
    </row>
    <row r="6" spans="2:6">
      <c r="B6" s="7">
        <v>45142</v>
      </c>
      <c r="C6">
        <v>14</v>
      </c>
      <c r="D6" t="s">
        <v>5</v>
      </c>
    </row>
    <row r="7" spans="2:6">
      <c r="B7" s="7"/>
      <c r="C7">
        <v>1</v>
      </c>
      <c r="D7" t="s">
        <v>15</v>
      </c>
    </row>
    <row r="8" spans="2:6">
      <c r="B8" s="7">
        <v>45154</v>
      </c>
      <c r="C8">
        <v>2</v>
      </c>
      <c r="D8" t="s">
        <v>7</v>
      </c>
    </row>
    <row r="9" spans="2:6">
      <c r="B9" s="7">
        <v>45155</v>
      </c>
      <c r="C9">
        <v>5</v>
      </c>
      <c r="D9" t="s">
        <v>5</v>
      </c>
    </row>
    <row r="10" spans="2:6">
      <c r="B10" s="7"/>
      <c r="C10">
        <v>2</v>
      </c>
      <c r="D10" t="s">
        <v>6</v>
      </c>
    </row>
    <row r="11" spans="2:6">
      <c r="B11" s="7"/>
      <c r="C11">
        <v>2</v>
      </c>
      <c r="D11" t="s">
        <v>15</v>
      </c>
    </row>
    <row r="12" spans="2:6">
      <c r="B12" s="7">
        <v>45156</v>
      </c>
      <c r="C12">
        <v>1</v>
      </c>
      <c r="D12" t="s">
        <v>5</v>
      </c>
    </row>
    <row r="13" spans="2:6">
      <c r="B13" s="7">
        <v>45165</v>
      </c>
      <c r="C13">
        <v>5</v>
      </c>
      <c r="D13" t="s">
        <v>10</v>
      </c>
    </row>
    <row r="14" spans="2:6">
      <c r="B14" s="7"/>
      <c r="C14">
        <v>8</v>
      </c>
      <c r="D14" t="s">
        <v>5</v>
      </c>
    </row>
    <row r="15" spans="2:6">
      <c r="B15" s="7">
        <v>45168</v>
      </c>
      <c r="C15">
        <v>5</v>
      </c>
      <c r="D15" t="s">
        <v>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24"/>
  <sheetViews>
    <sheetView workbookViewId="0">
      <selection activeCell="I29" sqref="I29"/>
    </sheetView>
  </sheetViews>
  <sheetFormatPr baseColWidth="10" defaultRowHeight="15"/>
  <cols>
    <col min="4" max="4" width="23" bestFit="1" customWidth="1"/>
    <col min="5" max="5" width="12.140625" customWidth="1"/>
  </cols>
  <sheetData>
    <row r="2" spans="2:6">
      <c r="B2" t="s">
        <v>11</v>
      </c>
    </row>
    <row r="4" spans="2:6" ht="30">
      <c r="B4" s="2" t="s">
        <v>0</v>
      </c>
      <c r="C4" s="3" t="s">
        <v>1</v>
      </c>
      <c r="D4" s="4" t="s">
        <v>2</v>
      </c>
      <c r="E4" s="4" t="s">
        <v>3</v>
      </c>
      <c r="F4" s="3" t="s">
        <v>4</v>
      </c>
    </row>
    <row r="5" spans="2:6">
      <c r="B5" s="7">
        <v>45171</v>
      </c>
      <c r="C5">
        <v>2</v>
      </c>
      <c r="D5" t="s">
        <v>8</v>
      </c>
    </row>
    <row r="6" spans="2:6">
      <c r="B6" s="7"/>
      <c r="C6">
        <v>1</v>
      </c>
      <c r="D6" t="s">
        <v>9</v>
      </c>
    </row>
    <row r="7" spans="2:6">
      <c r="B7" s="7">
        <v>45172</v>
      </c>
      <c r="C7">
        <v>2</v>
      </c>
      <c r="D7" t="s">
        <v>5</v>
      </c>
    </row>
    <row r="8" spans="2:6">
      <c r="B8" s="7"/>
      <c r="C8">
        <v>5</v>
      </c>
      <c r="D8" t="s">
        <v>6</v>
      </c>
    </row>
    <row r="9" spans="2:6">
      <c r="B9" s="7">
        <v>45176</v>
      </c>
      <c r="C9">
        <v>2</v>
      </c>
      <c r="D9" t="s">
        <v>5</v>
      </c>
    </row>
    <row r="10" spans="2:6">
      <c r="B10" s="7">
        <v>45179</v>
      </c>
      <c r="C10">
        <v>5</v>
      </c>
      <c r="D10" t="s">
        <v>5</v>
      </c>
    </row>
    <row r="11" spans="2:6">
      <c r="B11" s="7"/>
      <c r="C11">
        <v>1</v>
      </c>
      <c r="D11" t="s">
        <v>10</v>
      </c>
    </row>
    <row r="12" spans="2:6">
      <c r="B12" s="7"/>
      <c r="C12">
        <v>2</v>
      </c>
      <c r="D12" t="s">
        <v>15</v>
      </c>
    </row>
    <row r="13" spans="2:6">
      <c r="B13" s="7">
        <v>45182</v>
      </c>
      <c r="C13">
        <v>4</v>
      </c>
      <c r="D13" t="s">
        <v>5</v>
      </c>
    </row>
    <row r="14" spans="2:6">
      <c r="B14" s="7"/>
      <c r="C14">
        <v>2</v>
      </c>
      <c r="D14" t="s">
        <v>7</v>
      </c>
    </row>
    <row r="15" spans="2:6">
      <c r="B15" s="7"/>
      <c r="C15">
        <v>3</v>
      </c>
      <c r="D15" t="s">
        <v>15</v>
      </c>
    </row>
    <row r="16" spans="2:6">
      <c r="B16" s="7">
        <v>45186</v>
      </c>
      <c r="C16">
        <v>2</v>
      </c>
      <c r="D16" t="s">
        <v>10</v>
      </c>
    </row>
    <row r="17" spans="2:4">
      <c r="B17" s="7"/>
      <c r="C17">
        <v>3</v>
      </c>
      <c r="D17" t="s">
        <v>14</v>
      </c>
    </row>
    <row r="18" spans="2:4">
      <c r="B18" s="7">
        <v>45192</v>
      </c>
      <c r="C18">
        <v>5</v>
      </c>
      <c r="D18" t="s">
        <v>5</v>
      </c>
    </row>
    <row r="19" spans="2:4">
      <c r="B19" s="7"/>
      <c r="C19">
        <v>1</v>
      </c>
      <c r="D19" t="s">
        <v>15</v>
      </c>
    </row>
    <row r="20" spans="2:4">
      <c r="B20" s="7"/>
      <c r="C20">
        <v>3</v>
      </c>
      <c r="D20" t="s">
        <v>10</v>
      </c>
    </row>
    <row r="21" spans="2:4">
      <c r="B21" s="7">
        <v>45197</v>
      </c>
      <c r="C21">
        <v>2</v>
      </c>
      <c r="D21" t="s">
        <v>5</v>
      </c>
    </row>
    <row r="22" spans="2:4">
      <c r="B22" s="7"/>
      <c r="C22">
        <v>3</v>
      </c>
      <c r="D22" t="s">
        <v>6</v>
      </c>
    </row>
    <row r="23" spans="2:4">
      <c r="B23" s="7"/>
      <c r="C23">
        <v>2</v>
      </c>
      <c r="D23" t="s">
        <v>7</v>
      </c>
    </row>
    <row r="24" spans="2:4">
      <c r="B24" s="7">
        <v>45198</v>
      </c>
      <c r="C24">
        <v>5</v>
      </c>
      <c r="D24" t="s">
        <v>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20"/>
  <sheetViews>
    <sheetView workbookViewId="0">
      <selection activeCell="G29" sqref="G29"/>
    </sheetView>
  </sheetViews>
  <sheetFormatPr baseColWidth="10" defaultRowHeight="15"/>
  <cols>
    <col min="4" max="4" width="23" bestFit="1" customWidth="1"/>
    <col min="5" max="5" width="12.140625" customWidth="1"/>
  </cols>
  <sheetData>
    <row r="2" spans="2:6">
      <c r="B2" t="s">
        <v>11</v>
      </c>
    </row>
    <row r="4" spans="2:6" ht="30">
      <c r="B4" s="2" t="s">
        <v>0</v>
      </c>
      <c r="C4" s="3" t="s">
        <v>1</v>
      </c>
      <c r="D4" s="4" t="s">
        <v>2</v>
      </c>
      <c r="E4" s="4" t="s">
        <v>3</v>
      </c>
      <c r="F4" s="3" t="s">
        <v>4</v>
      </c>
    </row>
    <row r="5" spans="2:6">
      <c r="B5" s="7">
        <v>45201</v>
      </c>
      <c r="C5">
        <v>4</v>
      </c>
      <c r="D5" t="s">
        <v>5</v>
      </c>
    </row>
    <row r="6" spans="2:6">
      <c r="B6" s="7">
        <v>45205</v>
      </c>
      <c r="C6">
        <v>2</v>
      </c>
      <c r="D6" t="s">
        <v>5</v>
      </c>
    </row>
    <row r="7" spans="2:6">
      <c r="B7" s="7"/>
      <c r="C7">
        <v>5</v>
      </c>
      <c r="D7" t="s">
        <v>5</v>
      </c>
    </row>
    <row r="8" spans="2:6">
      <c r="B8" s="7">
        <v>45206</v>
      </c>
      <c r="C8">
        <v>2</v>
      </c>
      <c r="D8" t="s">
        <v>7</v>
      </c>
    </row>
    <row r="9" spans="2:6">
      <c r="B9" s="7">
        <v>45210</v>
      </c>
      <c r="C9">
        <v>5</v>
      </c>
      <c r="D9" t="s">
        <v>5</v>
      </c>
    </row>
    <row r="10" spans="2:6">
      <c r="B10" s="7"/>
      <c r="C10">
        <v>3</v>
      </c>
      <c r="D10" t="s">
        <v>6</v>
      </c>
    </row>
    <row r="11" spans="2:6">
      <c r="B11" s="7"/>
      <c r="C11">
        <v>1</v>
      </c>
      <c r="D11" t="s">
        <v>15</v>
      </c>
    </row>
    <row r="12" spans="2:6">
      <c r="B12" s="7">
        <v>45211</v>
      </c>
      <c r="C12">
        <v>4</v>
      </c>
      <c r="D12" t="s">
        <v>5</v>
      </c>
    </row>
    <row r="13" spans="2:6">
      <c r="B13" s="7"/>
      <c r="C13">
        <v>2</v>
      </c>
      <c r="D13" t="s">
        <v>7</v>
      </c>
    </row>
    <row r="14" spans="2:6">
      <c r="B14" s="7">
        <v>45217</v>
      </c>
      <c r="C14">
        <v>2</v>
      </c>
      <c r="D14" t="s">
        <v>10</v>
      </c>
    </row>
    <row r="15" spans="2:6">
      <c r="B15" s="7"/>
      <c r="C15">
        <v>3</v>
      </c>
      <c r="D15" t="s">
        <v>5</v>
      </c>
    </row>
    <row r="16" spans="2:6">
      <c r="B16" s="7"/>
      <c r="C16">
        <v>2</v>
      </c>
      <c r="D16" t="s">
        <v>5</v>
      </c>
    </row>
    <row r="17" spans="2:4">
      <c r="B17" s="7">
        <v>45221</v>
      </c>
      <c r="C17">
        <v>2</v>
      </c>
      <c r="D17" t="s">
        <v>10</v>
      </c>
    </row>
    <row r="18" spans="2:4">
      <c r="B18" s="7"/>
      <c r="C18">
        <v>3</v>
      </c>
      <c r="D18" t="s">
        <v>6</v>
      </c>
    </row>
    <row r="19" spans="2:4">
      <c r="B19" s="7"/>
      <c r="C19">
        <v>6</v>
      </c>
      <c r="D19" t="s">
        <v>7</v>
      </c>
    </row>
    <row r="20" spans="2:4">
      <c r="B20" s="7">
        <v>45228</v>
      </c>
      <c r="C20">
        <v>5</v>
      </c>
      <c r="D20" t="s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25"/>
  <sheetViews>
    <sheetView tabSelected="1" zoomScaleNormal="100" zoomScalePageLayoutView="78" workbookViewId="0">
      <selection activeCell="Q9" sqref="Q9"/>
    </sheetView>
  </sheetViews>
  <sheetFormatPr baseColWidth="10" defaultColWidth="11.5703125" defaultRowHeight="12.75"/>
  <cols>
    <col min="1" max="1" width="6" style="20" customWidth="1"/>
    <col min="2" max="3" width="11.5703125" style="20"/>
    <col min="4" max="4" width="23.5703125" style="20" customWidth="1"/>
    <col min="5" max="5" width="12.28515625" style="20" customWidth="1"/>
    <col min="6" max="16384" width="11.5703125" style="20"/>
  </cols>
  <sheetData>
    <row r="2" spans="2:6">
      <c r="B2" s="28" t="s">
        <v>11</v>
      </c>
      <c r="D2" s="29">
        <v>45231</v>
      </c>
    </row>
    <row r="4" spans="2:6" ht="25.5">
      <c r="B4" s="30" t="s">
        <v>0</v>
      </c>
      <c r="C4" s="31" t="s">
        <v>1</v>
      </c>
      <c r="D4" s="32" t="s">
        <v>2</v>
      </c>
      <c r="E4" s="32" t="s">
        <v>3</v>
      </c>
      <c r="F4" s="31" t="s">
        <v>4</v>
      </c>
    </row>
    <row r="5" spans="2:6">
      <c r="B5" s="54">
        <v>45232</v>
      </c>
      <c r="C5" s="33">
        <v>2</v>
      </c>
      <c r="D5" s="34" t="s">
        <v>6</v>
      </c>
      <c r="E5" s="26">
        <f>VLOOKUP(D5,'Gebühren Deutsche Post AG'!$B$6:$C$18,2,FALSE)</f>
        <v>2.75</v>
      </c>
      <c r="F5" s="26">
        <f>E5*C5</f>
        <v>5.5</v>
      </c>
    </row>
    <row r="6" spans="2:6">
      <c r="B6" s="54"/>
      <c r="C6" s="33">
        <v>4</v>
      </c>
      <c r="D6" s="34" t="s">
        <v>5</v>
      </c>
      <c r="E6" s="26">
        <f>VLOOKUP(D6,'Gebühren Deutsche Post AG'!$B$6:$C$18,2,FALSE)</f>
        <v>0.85</v>
      </c>
      <c r="F6" s="26">
        <f t="shared" ref="F6:F24" si="0">E6*C6</f>
        <v>3.4</v>
      </c>
    </row>
    <row r="7" spans="2:6">
      <c r="B7" s="54">
        <v>45233</v>
      </c>
      <c r="C7" s="33">
        <v>2</v>
      </c>
      <c r="D7" s="34" t="s">
        <v>5</v>
      </c>
      <c r="E7" s="26">
        <f>VLOOKUP(D7,'Gebühren Deutsche Post AG'!$B$6:$C$18,2,FALSE)</f>
        <v>0.85</v>
      </c>
      <c r="F7" s="26">
        <f t="shared" si="0"/>
        <v>1.7</v>
      </c>
    </row>
    <row r="8" spans="2:6">
      <c r="B8" s="54"/>
      <c r="C8" s="33">
        <v>5</v>
      </c>
      <c r="D8" s="34" t="s">
        <v>15</v>
      </c>
      <c r="E8" s="26">
        <f>VLOOKUP(D8,'Gebühren Deutsche Post AG'!$B$6:$C$18,2,FALSE)</f>
        <v>4.79</v>
      </c>
      <c r="F8" s="26">
        <f t="shared" si="0"/>
        <v>23.95</v>
      </c>
    </row>
    <row r="9" spans="2:6">
      <c r="B9" s="54">
        <v>45239</v>
      </c>
      <c r="C9" s="33">
        <v>2</v>
      </c>
      <c r="D9" s="34" t="s">
        <v>7</v>
      </c>
      <c r="E9" s="26">
        <f>VLOOKUP(D9,'Gebühren Deutsche Post AG'!$B$6:$C$18,2,FALSE)</f>
        <v>1.6</v>
      </c>
      <c r="F9" s="26">
        <f t="shared" si="0"/>
        <v>3.2</v>
      </c>
    </row>
    <row r="10" spans="2:6">
      <c r="B10" s="54">
        <v>45240</v>
      </c>
      <c r="C10" s="33">
        <v>5</v>
      </c>
      <c r="D10" s="34" t="s">
        <v>5</v>
      </c>
      <c r="E10" s="26">
        <f>VLOOKUP(D10,'Gebühren Deutsche Post AG'!$B$6:$C$18,2,FALSE)</f>
        <v>0.85</v>
      </c>
      <c r="F10" s="26">
        <f t="shared" si="0"/>
        <v>4.25</v>
      </c>
    </row>
    <row r="11" spans="2:6">
      <c r="B11" s="54"/>
      <c r="C11" s="33">
        <v>2</v>
      </c>
      <c r="D11" s="34" t="s">
        <v>6</v>
      </c>
      <c r="E11" s="26">
        <f>VLOOKUP(D11,'Gebühren Deutsche Post AG'!$B$6:$C$18,2,FALSE)</f>
        <v>2.75</v>
      </c>
      <c r="F11" s="26">
        <f t="shared" si="0"/>
        <v>5.5</v>
      </c>
    </row>
    <row r="12" spans="2:6">
      <c r="B12" s="54"/>
      <c r="C12" s="33">
        <v>3</v>
      </c>
      <c r="D12" s="34" t="s">
        <v>15</v>
      </c>
      <c r="E12" s="26">
        <f>VLOOKUP(D12,'Gebühren Deutsche Post AG'!$B$6:$C$18,2,FALSE)</f>
        <v>4.79</v>
      </c>
      <c r="F12" s="26">
        <f t="shared" si="0"/>
        <v>14.370000000000001</v>
      </c>
    </row>
    <row r="13" spans="2:6">
      <c r="B13" s="54">
        <v>45242</v>
      </c>
      <c r="C13" s="33">
        <v>4</v>
      </c>
      <c r="D13" s="34" t="s">
        <v>5</v>
      </c>
      <c r="E13" s="26">
        <f>VLOOKUP(D13,'Gebühren Deutsche Post AG'!$B$6:$C$18,2,FALSE)</f>
        <v>0.85</v>
      </c>
      <c r="F13" s="26">
        <f t="shared" si="0"/>
        <v>3.4</v>
      </c>
    </row>
    <row r="14" spans="2:6">
      <c r="B14" s="54"/>
      <c r="C14" s="33">
        <v>2</v>
      </c>
      <c r="D14" s="34" t="s">
        <v>7</v>
      </c>
      <c r="E14" s="26">
        <f>VLOOKUP(D14,'Gebühren Deutsche Post AG'!$B$6:$C$18,2,FALSE)</f>
        <v>1.6</v>
      </c>
      <c r="F14" s="26">
        <f t="shared" si="0"/>
        <v>3.2</v>
      </c>
    </row>
    <row r="15" spans="2:6">
      <c r="B15" s="54"/>
      <c r="C15" s="33">
        <v>8</v>
      </c>
      <c r="D15" s="34" t="s">
        <v>15</v>
      </c>
      <c r="E15" s="26">
        <f>VLOOKUP(D15,'Gebühren Deutsche Post AG'!$B$6:$C$18,2,FALSE)</f>
        <v>4.79</v>
      </c>
      <c r="F15" s="26">
        <f t="shared" si="0"/>
        <v>38.32</v>
      </c>
    </row>
    <row r="16" spans="2:6">
      <c r="B16" s="54">
        <v>45248</v>
      </c>
      <c r="C16" s="33">
        <v>2</v>
      </c>
      <c r="D16" s="34" t="s">
        <v>10</v>
      </c>
      <c r="E16" s="26">
        <f>VLOOKUP(D16,'Gebühren Deutsche Post AG'!$B$6:$C$18,2,FALSE)</f>
        <v>1</v>
      </c>
      <c r="F16" s="26">
        <f t="shared" si="0"/>
        <v>2</v>
      </c>
    </row>
    <row r="17" spans="2:6">
      <c r="B17" s="54"/>
      <c r="C17" s="33">
        <v>3</v>
      </c>
      <c r="D17" s="34" t="s">
        <v>5</v>
      </c>
      <c r="E17" s="26">
        <f>VLOOKUP(D17,'Gebühren Deutsche Post AG'!$B$6:$C$18,2,FALSE)</f>
        <v>0.85</v>
      </c>
      <c r="F17" s="26">
        <f t="shared" si="0"/>
        <v>2.5499999999999998</v>
      </c>
    </row>
    <row r="18" spans="2:6">
      <c r="B18" s="54">
        <v>45253</v>
      </c>
      <c r="C18" s="33">
        <v>5</v>
      </c>
      <c r="D18" s="34" t="s">
        <v>8</v>
      </c>
      <c r="E18" s="26">
        <f>VLOOKUP(D18,'Gebühren Deutsche Post AG'!$B$6:$C$18,2,FALSE)</f>
        <v>5.7</v>
      </c>
      <c r="F18" s="26">
        <f t="shared" si="0"/>
        <v>28.5</v>
      </c>
    </row>
    <row r="19" spans="2:6">
      <c r="B19" s="54"/>
      <c r="C19" s="33">
        <v>3</v>
      </c>
      <c r="D19" s="34" t="s">
        <v>9</v>
      </c>
      <c r="E19" s="26">
        <f>VLOOKUP(D19,'Gebühren Deutsche Post AG'!$B$6:$C$18,2,FALSE)</f>
        <v>3.5</v>
      </c>
      <c r="F19" s="26">
        <f t="shared" si="0"/>
        <v>10.5</v>
      </c>
    </row>
    <row r="20" spans="2:6">
      <c r="B20" s="54"/>
      <c r="C20" s="33">
        <v>2</v>
      </c>
      <c r="D20" s="34" t="s">
        <v>5</v>
      </c>
      <c r="E20" s="26">
        <f>VLOOKUP(D20,'Gebühren Deutsche Post AG'!$B$6:$C$18,2,FALSE)</f>
        <v>0.85</v>
      </c>
      <c r="F20" s="26">
        <f t="shared" si="0"/>
        <v>1.7</v>
      </c>
    </row>
    <row r="21" spans="2:6">
      <c r="B21" s="54">
        <v>45257</v>
      </c>
      <c r="C21" s="33">
        <v>2</v>
      </c>
      <c r="D21" s="34" t="s">
        <v>10</v>
      </c>
      <c r="E21" s="26">
        <f>VLOOKUP(D21,'Gebühren Deutsche Post AG'!$B$6:$C$18,2,FALSE)</f>
        <v>1</v>
      </c>
      <c r="F21" s="26">
        <f t="shared" si="0"/>
        <v>2</v>
      </c>
    </row>
    <row r="22" spans="2:6">
      <c r="B22" s="54"/>
      <c r="C22" s="33">
        <v>3</v>
      </c>
      <c r="D22" s="34" t="s">
        <v>6</v>
      </c>
      <c r="E22" s="26">
        <f>VLOOKUP(D22,'Gebühren Deutsche Post AG'!$B$6:$C$18,2,FALSE)</f>
        <v>2.75</v>
      </c>
      <c r="F22" s="26">
        <f t="shared" si="0"/>
        <v>8.25</v>
      </c>
    </row>
    <row r="23" spans="2:6">
      <c r="B23" s="54"/>
      <c r="C23" s="33">
        <v>6</v>
      </c>
      <c r="D23" s="34" t="s">
        <v>7</v>
      </c>
      <c r="E23" s="26">
        <f>VLOOKUP(D23,'Gebühren Deutsche Post AG'!$B$6:$C$18,2,FALSE)</f>
        <v>1.6</v>
      </c>
      <c r="F23" s="26">
        <f t="shared" si="0"/>
        <v>9.6000000000000014</v>
      </c>
    </row>
    <row r="24" spans="2:6">
      <c r="B24" s="54">
        <v>45260</v>
      </c>
      <c r="C24" s="33">
        <v>5</v>
      </c>
      <c r="D24" s="34" t="s">
        <v>10</v>
      </c>
      <c r="E24" s="26">
        <f>VLOOKUP(D24,'Gebühren Deutsche Post AG'!$B$6:$C$18,2,FALSE)</f>
        <v>1</v>
      </c>
      <c r="F24" s="26">
        <f t="shared" si="0"/>
        <v>5</v>
      </c>
    </row>
    <row r="25" spans="2:6">
      <c r="B25" s="51" t="s">
        <v>18</v>
      </c>
      <c r="C25" s="51"/>
      <c r="D25" s="51"/>
      <c r="E25" s="51"/>
      <c r="F25" s="35">
        <f>SUM(F5:F24)</f>
        <v>176.89000000000001</v>
      </c>
    </row>
  </sheetData>
  <mergeCells count="1">
    <mergeCell ref="B25:E25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&amp;CVorname Nachname</oddHeader>
    <oddFooter>&amp;L&amp;F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18"/>
  <sheetViews>
    <sheetView workbookViewId="0">
      <selection activeCell="G7" sqref="G7"/>
    </sheetView>
  </sheetViews>
  <sheetFormatPr baseColWidth="10" defaultRowHeight="15"/>
  <cols>
    <col min="4" max="4" width="23" bestFit="1" customWidth="1"/>
    <col min="5" max="5" width="12.140625" customWidth="1"/>
  </cols>
  <sheetData>
    <row r="2" spans="2:6">
      <c r="B2" t="s">
        <v>11</v>
      </c>
    </row>
    <row r="4" spans="2:6" ht="30">
      <c r="B4" s="2" t="s">
        <v>0</v>
      </c>
      <c r="C4" s="3" t="s">
        <v>1</v>
      </c>
      <c r="D4" s="4" t="s">
        <v>2</v>
      </c>
      <c r="E4" s="4" t="s">
        <v>3</v>
      </c>
      <c r="F4" s="3" t="s">
        <v>4</v>
      </c>
    </row>
    <row r="5" spans="2:6">
      <c r="B5" s="7">
        <v>45261</v>
      </c>
      <c r="C5">
        <v>2</v>
      </c>
      <c r="D5" t="s">
        <v>6</v>
      </c>
    </row>
    <row r="6" spans="2:6">
      <c r="B6" s="7"/>
      <c r="C6">
        <v>4</v>
      </c>
      <c r="D6" t="s">
        <v>5</v>
      </c>
    </row>
    <row r="7" spans="2:6">
      <c r="B7" s="7">
        <v>45262</v>
      </c>
      <c r="C7">
        <v>2</v>
      </c>
      <c r="D7" t="s">
        <v>5</v>
      </c>
    </row>
    <row r="8" spans="2:6">
      <c r="B8" s="7"/>
      <c r="C8">
        <v>5</v>
      </c>
      <c r="D8" t="s">
        <v>15</v>
      </c>
    </row>
    <row r="9" spans="2:6">
      <c r="B9" s="7">
        <v>45266</v>
      </c>
      <c r="C9">
        <v>2</v>
      </c>
      <c r="D9" t="s">
        <v>7</v>
      </c>
    </row>
    <row r="10" spans="2:6">
      <c r="B10" s="7">
        <v>45268</v>
      </c>
      <c r="C10">
        <v>5</v>
      </c>
      <c r="D10" t="s">
        <v>5</v>
      </c>
    </row>
    <row r="11" spans="2:6">
      <c r="B11" s="7"/>
      <c r="C11">
        <v>3</v>
      </c>
      <c r="D11" t="s">
        <v>15</v>
      </c>
    </row>
    <row r="12" spans="2:6">
      <c r="B12" s="7">
        <v>45273</v>
      </c>
      <c r="C12">
        <v>14</v>
      </c>
      <c r="D12" t="s">
        <v>5</v>
      </c>
    </row>
    <row r="13" spans="2:6">
      <c r="B13" s="7"/>
      <c r="C13">
        <v>2</v>
      </c>
      <c r="D13" t="s">
        <v>7</v>
      </c>
    </row>
    <row r="14" spans="2:6">
      <c r="B14" s="7"/>
      <c r="C14">
        <v>18</v>
      </c>
      <c r="D14" t="s">
        <v>15</v>
      </c>
    </row>
    <row r="15" spans="2:6">
      <c r="B15" s="7">
        <v>45277</v>
      </c>
      <c r="C15">
        <v>2</v>
      </c>
      <c r="D15" t="s">
        <v>10</v>
      </c>
    </row>
    <row r="16" spans="2:6">
      <c r="B16" s="7"/>
      <c r="C16">
        <v>3</v>
      </c>
      <c r="D16" t="s">
        <v>5</v>
      </c>
    </row>
    <row r="17" spans="2:4">
      <c r="B17" s="7">
        <v>45288</v>
      </c>
      <c r="C17">
        <v>2</v>
      </c>
      <c r="D17" t="s">
        <v>5</v>
      </c>
    </row>
    <row r="18" spans="2:4">
      <c r="B18" s="7">
        <v>45291</v>
      </c>
      <c r="C18">
        <v>2</v>
      </c>
      <c r="D18" t="s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00425-4356-4F98-B1F0-557203819F8D}">
  <dimension ref="B2:E13"/>
  <sheetViews>
    <sheetView zoomScaleNormal="100" zoomScalePageLayoutView="80" workbookViewId="0">
      <selection activeCell="J19" sqref="J19"/>
    </sheetView>
  </sheetViews>
  <sheetFormatPr baseColWidth="10" defaultColWidth="11.5703125" defaultRowHeight="12.75"/>
  <cols>
    <col min="1" max="1" width="11" style="20" customWidth="1"/>
    <col min="2" max="2" width="24.28515625" style="20" customWidth="1"/>
    <col min="3" max="5" width="15.28515625" style="20" customWidth="1"/>
    <col min="6" max="16384" width="11.5703125" style="20"/>
  </cols>
  <sheetData>
    <row r="2" spans="2:5" ht="15.75">
      <c r="B2" s="52" t="s">
        <v>23</v>
      </c>
      <c r="C2" s="52"/>
      <c r="D2" s="52"/>
      <c r="E2" s="52"/>
    </row>
    <row r="3" spans="2:5" ht="13.5" thickBot="1"/>
    <row r="4" spans="2:5" ht="33.6" customHeight="1" thickBot="1">
      <c r="B4" s="40" t="s">
        <v>2</v>
      </c>
      <c r="C4" s="41" t="s">
        <v>4</v>
      </c>
      <c r="D4" s="41" t="s">
        <v>19</v>
      </c>
      <c r="E4" s="42" t="s">
        <v>20</v>
      </c>
    </row>
    <row r="5" spans="2:5" ht="15" customHeight="1">
      <c r="B5" s="36" t="s">
        <v>5</v>
      </c>
      <c r="C5" s="37">
        <f>SUMIF(Portokosten_November!$D$5:$D$24,Auswertung!B5,Portokosten_November!$F$5:$F$24)</f>
        <v>17</v>
      </c>
      <c r="D5" s="38">
        <f>SUMIF(Portokosten_November!$D$5:$D$24,Auswertung!B5,Portokosten_November!$C$5:$C$24)</f>
        <v>20</v>
      </c>
      <c r="E5" s="39">
        <f>C5/$C$12</f>
        <v>9.6104923964045463E-2</v>
      </c>
    </row>
    <row r="6" spans="2:5" ht="15" customHeight="1">
      <c r="B6" s="33" t="s">
        <v>10</v>
      </c>
      <c r="C6" s="26">
        <f>SUMIF(Portokosten_November!$D$5:$D$24,Auswertung!B6,Portokosten_November!$F$5:$F$24)</f>
        <v>9</v>
      </c>
      <c r="D6" s="27">
        <f>SUMIF(Portokosten_November!$D$5:$D$24,Auswertung!B6,Portokosten_November!$C$5:$C$24)</f>
        <v>9</v>
      </c>
      <c r="E6" s="21">
        <f t="shared" ref="E6:E11" si="0">C6/$C$12</f>
        <v>5.0879077392729948E-2</v>
      </c>
    </row>
    <row r="7" spans="2:5" ht="15" customHeight="1">
      <c r="B7" s="33" t="s">
        <v>7</v>
      </c>
      <c r="C7" s="26">
        <f>SUMIF(Portokosten_November!$D$5:$D$24,Auswertung!B7,Portokosten_November!$F$5:$F$24)</f>
        <v>16</v>
      </c>
      <c r="D7" s="27">
        <f>SUMIF(Portokosten_November!$D$5:$D$24,Auswertung!B7,Portokosten_November!$C$5:$C$24)</f>
        <v>10</v>
      </c>
      <c r="E7" s="21">
        <f t="shared" si="0"/>
        <v>9.0451693142631018E-2</v>
      </c>
    </row>
    <row r="8" spans="2:5" ht="15" customHeight="1">
      <c r="B8" s="33" t="s">
        <v>6</v>
      </c>
      <c r="C8" s="26">
        <f>SUMIF(Portokosten_November!$D$5:$D$24,Auswertung!B8,Portokosten_November!$F$5:$F$24)</f>
        <v>19.25</v>
      </c>
      <c r="D8" s="27">
        <f>SUMIF(Portokosten_November!$D$5:$D$24,Auswertung!B8,Portokosten_November!$C$5:$C$24)</f>
        <v>7</v>
      </c>
      <c r="E8" s="21">
        <f t="shared" si="0"/>
        <v>0.10882469331222795</v>
      </c>
    </row>
    <row r="9" spans="2:5" ht="15" customHeight="1">
      <c r="B9" s="33" t="s">
        <v>15</v>
      </c>
      <c r="C9" s="26">
        <f>SUMIF(Portokosten_November!$D$5:$D$24,Auswertung!B9,Portokosten_November!$F$5:$F$24)</f>
        <v>76.64</v>
      </c>
      <c r="D9" s="27">
        <f>SUMIF(Portokosten_November!$D$5:$D$24,Auswertung!B9,Portokosten_November!$C$5:$C$24)</f>
        <v>16</v>
      </c>
      <c r="E9" s="21">
        <f t="shared" si="0"/>
        <v>0.43326361015320258</v>
      </c>
    </row>
    <row r="10" spans="2:5" ht="15" customHeight="1">
      <c r="B10" s="33" t="s">
        <v>9</v>
      </c>
      <c r="C10" s="26">
        <f>SUMIF(Portokosten_November!$D$5:$D$24,Auswertung!B10,Portokosten_November!$F$5:$F$24)</f>
        <v>10.5</v>
      </c>
      <c r="D10" s="27">
        <f>SUMIF(Portokosten_November!$D$5:$D$24,Auswertung!B10,Portokosten_November!$C$5:$C$24)</f>
        <v>3</v>
      </c>
      <c r="E10" s="21">
        <f t="shared" si="0"/>
        <v>5.9358923624851609E-2</v>
      </c>
    </row>
    <row r="11" spans="2:5" ht="15" customHeight="1" thickBot="1">
      <c r="B11" s="43" t="s">
        <v>8</v>
      </c>
      <c r="C11" s="44">
        <f>SUMIF(Portokosten_November!$D$5:$D$24,Auswertung!B11,Portokosten_November!$F$5:$F$24)</f>
        <v>28.5</v>
      </c>
      <c r="D11" s="45">
        <f>SUMIF(Portokosten_November!$D$5:$D$24,Auswertung!B11,Portokosten_November!$C$5:$C$24)</f>
        <v>5</v>
      </c>
      <c r="E11" s="46">
        <f t="shared" si="0"/>
        <v>0.1611170784103115</v>
      </c>
    </row>
    <row r="12" spans="2:5" ht="15" customHeight="1" thickBot="1">
      <c r="B12" s="47" t="s">
        <v>21</v>
      </c>
      <c r="C12" s="48">
        <f>SUM(C5:C11)</f>
        <v>176.89</v>
      </c>
      <c r="D12" s="49">
        <f>SUM(D5:D11)</f>
        <v>70</v>
      </c>
      <c r="E12" s="50"/>
    </row>
    <row r="13" spans="2:5" ht="15">
      <c r="B13"/>
    </row>
  </sheetData>
  <mergeCells count="1">
    <mergeCell ref="B2:E2"/>
  </mergeCells>
  <pageMargins left="0.7" right="0.7" top="0.78740157499999996" bottom="0.78740157499999996" header="0.3" footer="0.3"/>
  <pageSetup paperSize="9" orientation="landscape" r:id="rId1"/>
  <headerFooter>
    <oddFooter>&amp;C&amp;A&amp;RVorname Nachname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</vt:lpstr>
      <vt:lpstr>Gebühren Deutsche Post AG</vt:lpstr>
      <vt:lpstr>7</vt:lpstr>
      <vt:lpstr>8</vt:lpstr>
      <vt:lpstr>9</vt:lpstr>
      <vt:lpstr>10</vt:lpstr>
      <vt:lpstr>Portokosten_November</vt:lpstr>
      <vt:lpstr>12</vt:lpstr>
      <vt:lpstr>Auswertung</vt:lpstr>
      <vt:lpstr>Formeln Portokosten_November</vt:lpstr>
      <vt:lpstr>Formeln 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2024-02-29T12:06:50Z</dcterms:created>
  <dcterms:modified xsi:type="dcterms:W3CDTF">2024-07-09T07:58:02Z</dcterms:modified>
</cp:coreProperties>
</file>